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6E088ABA-0D05-41AB-977B-187A64BEA76D}" xr6:coauthVersionLast="47" xr6:coauthVersionMax="47" xr10:uidLastSave="{00000000-0000-0000-0000-000000000000}"/>
  <bookViews>
    <workbookView xWindow="-108" yWindow="-108" windowWidth="23256" windowHeight="13896" firstSheet="3" activeTab="6" xr2:uid="{00000000-000D-0000-FFFF-FFFF00000000}"/>
  </bookViews>
  <sheets>
    <sheet name="SAŽETAK" sheetId="2" r:id="rId1"/>
    <sheet name=" Račun prihoda i rashoda" sheetId="1" r:id="rId2"/>
    <sheet name="Rashodi i prihodi prema izvoru" sheetId="3" r:id="rId3"/>
    <sheet name="Rashodi prema funkcijskoj k " sheetId="4" r:id="rId4"/>
    <sheet name="Račun financiranja " sheetId="5" r:id="rId5"/>
    <sheet name="Račun fin prema izvorima f" sheetId="6" r:id="rId6"/>
    <sheet name="programska" sheetId="7" r:id="rId7"/>
  </sheets>
  <definedNames>
    <definedName name="_xlnm.Print_Titles" localSheetId="1">' Račun prihoda i rashoda'!$6:$7</definedName>
    <definedName name="_xlnm.Print_Titles" localSheetId="6">programska!$3:$4</definedName>
    <definedName name="_xlnm.Print_Area" localSheetId="1">' Račun prihoda i rashoda'!$A$1:$G$85</definedName>
    <definedName name="_xlnm.Print_Area" localSheetId="6">programska!$A$1:$G$316</definedName>
    <definedName name="_xlnm.Print_Area" localSheetId="5">'Račun fin prema izvorima f'!$A$1:$G$11</definedName>
    <definedName name="_xlnm.Print_Area" localSheetId="4">'Račun financiranja '!$A$1:$K$16</definedName>
    <definedName name="_xlnm.Print_Area" localSheetId="2">'Rashodi i prihodi prema izvoru'!$A$1:$G$23</definedName>
    <definedName name="_xlnm.Print_Area" localSheetId="3">'Rashodi prema funkcijskoj k '!$A$1:$G$7</definedName>
    <definedName name="_xlnm.Print_Area" localSheetId="0">SAŽETAK!$A$1:$K$34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4" l="1"/>
  <c r="F7" i="4"/>
  <c r="G6" i="4"/>
  <c r="F6" i="4"/>
  <c r="G5" i="4"/>
  <c r="F5" i="4"/>
  <c r="G4" i="4"/>
  <c r="F4" i="4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I14" i="2"/>
  <c r="H14" i="2"/>
  <c r="G14" i="2"/>
  <c r="I13" i="2"/>
  <c r="H13" i="2"/>
  <c r="G13" i="2"/>
  <c r="I11" i="2"/>
  <c r="H11" i="2"/>
  <c r="G11" i="2"/>
  <c r="F11" i="2"/>
  <c r="G89" i="1"/>
  <c r="F89" i="1"/>
  <c r="G88" i="1"/>
  <c r="F88" i="1"/>
  <c r="G87" i="1"/>
  <c r="F87" i="1"/>
  <c r="G86" i="1"/>
  <c r="F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316" i="7"/>
  <c r="F316" i="7"/>
  <c r="G315" i="7"/>
  <c r="F315" i="7"/>
  <c r="G314" i="7"/>
  <c r="F314" i="7"/>
  <c r="G313" i="7"/>
  <c r="F313" i="7"/>
  <c r="G312" i="7"/>
  <c r="F312" i="7"/>
  <c r="G311" i="7"/>
  <c r="F311" i="7"/>
  <c r="G310" i="7"/>
  <c r="F310" i="7"/>
  <c r="G309" i="7"/>
  <c r="F309" i="7"/>
  <c r="G308" i="7"/>
  <c r="F308" i="7"/>
  <c r="G307" i="7"/>
  <c r="F307" i="7"/>
  <c r="G306" i="7"/>
  <c r="F306" i="7"/>
  <c r="G305" i="7"/>
  <c r="F305" i="7"/>
  <c r="G304" i="7"/>
  <c r="F304" i="7"/>
  <c r="G303" i="7"/>
  <c r="F303" i="7"/>
  <c r="G302" i="7"/>
  <c r="F302" i="7"/>
  <c r="G301" i="7"/>
  <c r="F301" i="7"/>
  <c r="G300" i="7"/>
  <c r="F300" i="7"/>
  <c r="G299" i="7"/>
  <c r="F299" i="7"/>
  <c r="G298" i="7"/>
  <c r="F298" i="7"/>
  <c r="G297" i="7"/>
  <c r="F297" i="7"/>
  <c r="G296" i="7"/>
  <c r="F296" i="7"/>
  <c r="G295" i="7"/>
  <c r="F295" i="7"/>
  <c r="G294" i="7"/>
  <c r="F294" i="7"/>
  <c r="G293" i="7"/>
  <c r="F293" i="7"/>
  <c r="G292" i="7"/>
  <c r="F292" i="7"/>
  <c r="G291" i="7"/>
  <c r="F291" i="7"/>
  <c r="G290" i="7"/>
  <c r="F290" i="7"/>
  <c r="G289" i="7"/>
  <c r="F289" i="7"/>
  <c r="G288" i="7"/>
  <c r="F288" i="7"/>
  <c r="G287" i="7"/>
  <c r="F287" i="7"/>
  <c r="G286" i="7"/>
  <c r="F286" i="7"/>
  <c r="G285" i="7"/>
  <c r="F285" i="7"/>
  <c r="G284" i="7"/>
  <c r="F284" i="7"/>
  <c r="G283" i="7"/>
  <c r="F283" i="7"/>
  <c r="G282" i="7"/>
  <c r="F282" i="7"/>
  <c r="G281" i="7"/>
  <c r="F281" i="7"/>
  <c r="G280" i="7"/>
  <c r="F280" i="7"/>
  <c r="G279" i="7"/>
  <c r="F279" i="7"/>
  <c r="G278" i="7"/>
  <c r="F278" i="7"/>
  <c r="G277" i="7"/>
  <c r="F277" i="7"/>
  <c r="G276" i="7"/>
  <c r="F276" i="7"/>
  <c r="G275" i="7"/>
  <c r="F275" i="7"/>
  <c r="G274" i="7"/>
  <c r="F274" i="7"/>
  <c r="G273" i="7"/>
  <c r="F273" i="7"/>
  <c r="G272" i="7"/>
  <c r="F272" i="7"/>
  <c r="G271" i="7"/>
  <c r="F271" i="7"/>
  <c r="G270" i="7"/>
  <c r="F270" i="7"/>
  <c r="G269" i="7"/>
  <c r="F269" i="7"/>
  <c r="G268" i="7"/>
  <c r="F268" i="7"/>
  <c r="G267" i="7"/>
  <c r="F267" i="7"/>
  <c r="G266" i="7"/>
  <c r="F266" i="7"/>
  <c r="G265" i="7"/>
  <c r="F265" i="7"/>
  <c r="G264" i="7"/>
  <c r="F264" i="7"/>
  <c r="G263" i="7"/>
  <c r="F263" i="7"/>
  <c r="G262" i="7"/>
  <c r="F262" i="7"/>
  <c r="G261" i="7"/>
  <c r="F261" i="7"/>
  <c r="G260" i="7"/>
  <c r="F260" i="7"/>
  <c r="G259" i="7"/>
  <c r="F259" i="7"/>
  <c r="G258" i="7"/>
  <c r="F258" i="7"/>
  <c r="G257" i="7"/>
  <c r="F257" i="7"/>
  <c r="G256" i="7"/>
  <c r="F256" i="7"/>
  <c r="G255" i="7"/>
  <c r="F255" i="7"/>
  <c r="G254" i="7"/>
  <c r="F254" i="7"/>
  <c r="G253" i="7"/>
  <c r="F253" i="7"/>
  <c r="G252" i="7"/>
  <c r="F252" i="7"/>
  <c r="G251" i="7"/>
  <c r="F251" i="7"/>
  <c r="G250" i="7"/>
  <c r="F250" i="7"/>
  <c r="G249" i="7"/>
  <c r="F249" i="7"/>
  <c r="G248" i="7"/>
  <c r="F248" i="7"/>
  <c r="G247" i="7"/>
  <c r="F247" i="7"/>
  <c r="G246" i="7"/>
  <c r="F246" i="7"/>
  <c r="G245" i="7"/>
  <c r="F245" i="7"/>
  <c r="G244" i="7"/>
  <c r="F244" i="7"/>
  <c r="G243" i="7"/>
  <c r="F243" i="7"/>
  <c r="G242" i="7"/>
  <c r="F242" i="7"/>
  <c r="G241" i="7"/>
  <c r="F241" i="7"/>
  <c r="G240" i="7"/>
  <c r="F240" i="7"/>
  <c r="G239" i="7"/>
  <c r="F239" i="7"/>
  <c r="G238" i="7"/>
  <c r="F238" i="7"/>
  <c r="G237" i="7"/>
  <c r="F237" i="7"/>
  <c r="G236" i="7"/>
  <c r="F236" i="7"/>
  <c r="G235" i="7"/>
  <c r="F235" i="7"/>
  <c r="G234" i="7"/>
  <c r="F234" i="7"/>
  <c r="G233" i="7"/>
  <c r="F233" i="7"/>
  <c r="G232" i="7"/>
  <c r="F232" i="7"/>
  <c r="G231" i="7"/>
  <c r="F231" i="7"/>
  <c r="G230" i="7"/>
  <c r="F230" i="7"/>
  <c r="G229" i="7"/>
  <c r="F229" i="7"/>
  <c r="G228" i="7"/>
  <c r="F228" i="7"/>
  <c r="G227" i="7"/>
  <c r="F227" i="7"/>
  <c r="G226" i="7"/>
  <c r="F226" i="7"/>
  <c r="G225" i="7"/>
  <c r="F225" i="7"/>
  <c r="G224" i="7"/>
  <c r="F224" i="7"/>
  <c r="G223" i="7"/>
  <c r="F223" i="7"/>
  <c r="G222" i="7"/>
  <c r="F222" i="7"/>
  <c r="G221" i="7"/>
  <c r="F221" i="7"/>
  <c r="G220" i="7"/>
  <c r="F220" i="7"/>
  <c r="G219" i="7"/>
  <c r="F219" i="7"/>
  <c r="G218" i="7"/>
  <c r="F218" i="7"/>
  <c r="G217" i="7"/>
  <c r="F217" i="7"/>
  <c r="G216" i="7"/>
  <c r="F216" i="7"/>
  <c r="G215" i="7"/>
  <c r="F215" i="7"/>
  <c r="G214" i="7"/>
  <c r="F214" i="7"/>
  <c r="G213" i="7"/>
  <c r="F213" i="7"/>
  <c r="G212" i="7"/>
  <c r="F212" i="7"/>
  <c r="G211" i="7"/>
  <c r="F211" i="7"/>
  <c r="G210" i="7"/>
  <c r="F210" i="7"/>
  <c r="G209" i="7"/>
  <c r="F209" i="7"/>
  <c r="G208" i="7"/>
  <c r="F208" i="7"/>
  <c r="G207" i="7"/>
  <c r="F207" i="7"/>
  <c r="G206" i="7"/>
  <c r="F206" i="7"/>
  <c r="G205" i="7"/>
  <c r="F205" i="7"/>
  <c r="G204" i="7"/>
  <c r="F204" i="7"/>
  <c r="G203" i="7"/>
  <c r="F203" i="7"/>
  <c r="G202" i="7"/>
  <c r="F202" i="7"/>
  <c r="G201" i="7"/>
  <c r="F201" i="7"/>
  <c r="G200" i="7"/>
  <c r="F200" i="7"/>
  <c r="G199" i="7"/>
  <c r="F199" i="7"/>
  <c r="G198" i="7"/>
  <c r="F198" i="7"/>
  <c r="G197" i="7"/>
  <c r="F197" i="7"/>
  <c r="G196" i="7"/>
  <c r="F196" i="7"/>
  <c r="G195" i="7"/>
  <c r="F195" i="7"/>
  <c r="G194" i="7"/>
  <c r="F194" i="7"/>
  <c r="G193" i="7"/>
  <c r="F193" i="7"/>
  <c r="G192" i="7"/>
  <c r="F192" i="7"/>
  <c r="G191" i="7"/>
  <c r="F191" i="7"/>
  <c r="G190" i="7"/>
  <c r="F190" i="7"/>
  <c r="G189" i="7"/>
  <c r="F189" i="7"/>
  <c r="G188" i="7"/>
  <c r="F188" i="7"/>
  <c r="G187" i="7"/>
  <c r="F187" i="7"/>
  <c r="G186" i="7"/>
  <c r="F186" i="7"/>
  <c r="G185" i="7"/>
  <c r="F185" i="7"/>
  <c r="G184" i="7"/>
  <c r="F184" i="7"/>
  <c r="G183" i="7"/>
  <c r="F183" i="7"/>
  <c r="G182" i="7"/>
  <c r="F182" i="7"/>
  <c r="G181" i="7"/>
  <c r="F181" i="7"/>
  <c r="G180" i="7"/>
  <c r="F180" i="7"/>
  <c r="G179" i="7"/>
  <c r="F179" i="7"/>
  <c r="G178" i="7"/>
  <c r="F178" i="7"/>
  <c r="G177" i="7"/>
  <c r="F177" i="7"/>
  <c r="G176" i="7"/>
  <c r="F176" i="7"/>
  <c r="G175" i="7"/>
  <c r="F175" i="7"/>
  <c r="G174" i="7"/>
  <c r="F174" i="7"/>
  <c r="G173" i="7"/>
  <c r="F173" i="7"/>
  <c r="G172" i="7"/>
  <c r="F172" i="7"/>
  <c r="G171" i="7"/>
  <c r="F171" i="7"/>
  <c r="G170" i="7"/>
  <c r="F170" i="7"/>
  <c r="G169" i="7"/>
  <c r="F169" i="7"/>
  <c r="G168" i="7"/>
  <c r="F168" i="7"/>
  <c r="G167" i="7"/>
  <c r="F167" i="7"/>
  <c r="G166" i="7"/>
  <c r="F166" i="7"/>
  <c r="G165" i="7"/>
  <c r="F165" i="7"/>
  <c r="G164" i="7"/>
  <c r="F164" i="7"/>
  <c r="G163" i="7"/>
  <c r="F163" i="7"/>
  <c r="G162" i="7"/>
  <c r="F162" i="7"/>
  <c r="G161" i="7"/>
  <c r="F161" i="7"/>
  <c r="G160" i="7"/>
  <c r="F160" i="7"/>
  <c r="G159" i="7"/>
  <c r="F159" i="7"/>
  <c r="G158" i="7"/>
  <c r="F158" i="7"/>
  <c r="G157" i="7"/>
  <c r="F157" i="7"/>
  <c r="G156" i="7"/>
  <c r="F156" i="7"/>
  <c r="G155" i="7"/>
  <c r="F155" i="7"/>
  <c r="G154" i="7"/>
  <c r="F154" i="7"/>
  <c r="G153" i="7"/>
  <c r="F153" i="7"/>
  <c r="G152" i="7"/>
  <c r="F152" i="7"/>
  <c r="G151" i="7"/>
  <c r="F151" i="7"/>
  <c r="G150" i="7"/>
  <c r="F150" i="7"/>
  <c r="G149" i="7"/>
  <c r="F149" i="7"/>
  <c r="G148" i="7"/>
  <c r="F148" i="7"/>
  <c r="G147" i="7"/>
  <c r="F147" i="7"/>
  <c r="G146" i="7"/>
  <c r="F146" i="7"/>
  <c r="G145" i="7"/>
  <c r="F145" i="7"/>
  <c r="G144" i="7"/>
  <c r="F144" i="7"/>
  <c r="G143" i="7"/>
  <c r="F143" i="7"/>
  <c r="G142" i="7"/>
  <c r="F142" i="7"/>
  <c r="G141" i="7"/>
  <c r="F141" i="7"/>
  <c r="G140" i="7"/>
  <c r="F140" i="7"/>
  <c r="G139" i="7"/>
  <c r="F139" i="7"/>
  <c r="G138" i="7"/>
  <c r="F138" i="7"/>
  <c r="G137" i="7"/>
  <c r="F137" i="7"/>
  <c r="G136" i="7"/>
  <c r="F136" i="7"/>
  <c r="G135" i="7"/>
  <c r="F135" i="7"/>
  <c r="G134" i="7"/>
  <c r="F134" i="7"/>
  <c r="G133" i="7"/>
  <c r="F133" i="7"/>
  <c r="G132" i="7"/>
  <c r="F132" i="7"/>
  <c r="G131" i="7"/>
  <c r="F131" i="7"/>
  <c r="G130" i="7"/>
  <c r="F130" i="7"/>
  <c r="G129" i="7"/>
  <c r="F129" i="7"/>
  <c r="G128" i="7"/>
  <c r="F128" i="7"/>
  <c r="G127" i="7"/>
  <c r="F127" i="7"/>
  <c r="G126" i="7"/>
  <c r="F126" i="7"/>
  <c r="G125" i="7"/>
  <c r="F125" i="7"/>
  <c r="G124" i="7"/>
  <c r="F124" i="7"/>
  <c r="G123" i="7"/>
  <c r="F123" i="7"/>
  <c r="G122" i="7"/>
  <c r="F122" i="7"/>
  <c r="G121" i="7"/>
  <c r="F121" i="7"/>
  <c r="G120" i="7"/>
  <c r="F120" i="7"/>
  <c r="G119" i="7"/>
  <c r="F119" i="7"/>
  <c r="G118" i="7"/>
  <c r="F118" i="7"/>
  <c r="G117" i="7"/>
  <c r="F117" i="7"/>
  <c r="G116" i="7"/>
  <c r="F116" i="7"/>
  <c r="G115" i="7"/>
  <c r="F115" i="7"/>
  <c r="G114" i="7"/>
  <c r="F114" i="7"/>
  <c r="G113" i="7"/>
  <c r="F113" i="7"/>
  <c r="G112" i="7"/>
  <c r="F112" i="7"/>
  <c r="G111" i="7"/>
  <c r="F111" i="7"/>
  <c r="G110" i="7"/>
  <c r="F110" i="7"/>
  <c r="G109" i="7"/>
  <c r="F109" i="7"/>
  <c r="G108" i="7"/>
  <c r="F108" i="7"/>
  <c r="G107" i="7"/>
  <c r="F107" i="7"/>
  <c r="G106" i="7"/>
  <c r="F106" i="7"/>
  <c r="G105" i="7"/>
  <c r="F105" i="7"/>
  <c r="G104" i="7"/>
  <c r="F104" i="7"/>
  <c r="G103" i="7"/>
  <c r="F103" i="7"/>
  <c r="G102" i="7"/>
  <c r="F102" i="7"/>
  <c r="G101" i="7"/>
  <c r="F101" i="7"/>
  <c r="G100" i="7"/>
  <c r="F100" i="7"/>
  <c r="G99" i="7"/>
  <c r="F99" i="7"/>
  <c r="G98" i="7"/>
  <c r="F98" i="7"/>
  <c r="G97" i="7"/>
  <c r="F97" i="7"/>
  <c r="G96" i="7"/>
  <c r="F96" i="7"/>
  <c r="G95" i="7"/>
  <c r="F95" i="7"/>
  <c r="G94" i="7"/>
  <c r="F94" i="7"/>
  <c r="G93" i="7"/>
  <c r="F93" i="7"/>
  <c r="G92" i="7"/>
  <c r="F92" i="7"/>
  <c r="G91" i="7"/>
  <c r="F91" i="7"/>
  <c r="G90" i="7"/>
  <c r="F90" i="7"/>
  <c r="G89" i="7"/>
  <c r="F89" i="7"/>
  <c r="G88" i="7"/>
  <c r="F88" i="7"/>
  <c r="G87" i="7"/>
  <c r="F87" i="7"/>
  <c r="G86" i="7"/>
  <c r="F86" i="7"/>
  <c r="G85" i="7"/>
  <c r="F85" i="7"/>
  <c r="G84" i="7"/>
  <c r="F84" i="7"/>
  <c r="G83" i="7"/>
  <c r="F83" i="7"/>
  <c r="G82" i="7"/>
  <c r="F82" i="7"/>
  <c r="G81" i="7"/>
  <c r="F81" i="7"/>
  <c r="G80" i="7"/>
  <c r="F80" i="7"/>
  <c r="G79" i="7"/>
  <c r="F79" i="7"/>
  <c r="G78" i="7"/>
  <c r="F78" i="7"/>
  <c r="G77" i="7"/>
  <c r="F77" i="7"/>
  <c r="G76" i="7"/>
  <c r="F76" i="7"/>
  <c r="G75" i="7"/>
  <c r="F75" i="7"/>
  <c r="G74" i="7"/>
  <c r="F74" i="7"/>
  <c r="G73" i="7"/>
  <c r="F73" i="7"/>
  <c r="G72" i="7"/>
  <c r="F72" i="7"/>
  <c r="G71" i="7"/>
  <c r="F71" i="7"/>
  <c r="G70" i="7"/>
  <c r="F70" i="7"/>
  <c r="G69" i="7"/>
  <c r="F69" i="7"/>
  <c r="G68" i="7"/>
  <c r="F68" i="7"/>
  <c r="G67" i="7"/>
  <c r="F67" i="7"/>
  <c r="G66" i="7"/>
  <c r="F66" i="7"/>
  <c r="G65" i="7"/>
  <c r="F65" i="7"/>
  <c r="G64" i="7"/>
  <c r="F64" i="7"/>
  <c r="G63" i="7"/>
  <c r="F63" i="7"/>
  <c r="G62" i="7"/>
  <c r="F62" i="7"/>
  <c r="G61" i="7"/>
  <c r="F61" i="7"/>
  <c r="G60" i="7"/>
  <c r="F60" i="7"/>
  <c r="G59" i="7"/>
  <c r="F59" i="7"/>
  <c r="G58" i="7"/>
  <c r="F58" i="7"/>
  <c r="G57" i="7"/>
  <c r="F57" i="7"/>
  <c r="G56" i="7"/>
  <c r="F56" i="7"/>
  <c r="G55" i="7"/>
  <c r="F55" i="7"/>
  <c r="G54" i="7"/>
  <c r="F54" i="7"/>
  <c r="G53" i="7"/>
  <c r="F53" i="7"/>
  <c r="G52" i="7"/>
  <c r="F52" i="7"/>
  <c r="G51" i="7"/>
  <c r="F51" i="7"/>
  <c r="G50" i="7"/>
  <c r="F50" i="7"/>
  <c r="G49" i="7"/>
  <c r="F49" i="7"/>
  <c r="G48" i="7"/>
  <c r="F48" i="7"/>
  <c r="G47" i="7"/>
  <c r="F47" i="7"/>
  <c r="G46" i="7"/>
  <c r="F46" i="7"/>
  <c r="G45" i="7"/>
  <c r="F45" i="7"/>
  <c r="G44" i="7"/>
  <c r="F44" i="7"/>
  <c r="G43" i="7"/>
  <c r="F43" i="7"/>
  <c r="G42" i="7"/>
  <c r="F42" i="7"/>
  <c r="G41" i="7"/>
  <c r="F41" i="7"/>
  <c r="G40" i="7"/>
  <c r="F40" i="7"/>
  <c r="G39" i="7"/>
  <c r="F39" i="7"/>
  <c r="G38" i="7"/>
  <c r="F38" i="7"/>
  <c r="G37" i="7"/>
  <c r="F37" i="7"/>
  <c r="G36" i="7"/>
  <c r="F36" i="7"/>
  <c r="G35" i="7"/>
  <c r="F35" i="7"/>
  <c r="G34" i="7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F8" i="7"/>
  <c r="G7" i="7"/>
  <c r="F7" i="7"/>
  <c r="G6" i="7"/>
  <c r="F6" i="7"/>
  <c r="G5" i="7"/>
  <c r="F5" i="7"/>
  <c r="F14" i="2"/>
  <c r="K23" i="2"/>
  <c r="J23" i="2"/>
  <c r="K21" i="2"/>
  <c r="J21" i="2"/>
  <c r="K20" i="2"/>
  <c r="J20" i="2"/>
  <c r="I22" i="2"/>
  <c r="H22" i="2"/>
  <c r="G22" i="2"/>
  <c r="F22" i="2"/>
  <c r="I10" i="2"/>
  <c r="H10" i="2"/>
  <c r="H9" i="2" s="1"/>
  <c r="H24" i="2" s="1"/>
  <c r="G10" i="2"/>
  <c r="F13" i="2"/>
  <c r="F10" i="2"/>
  <c r="F9" i="2" l="1"/>
  <c r="F24" i="2" s="1"/>
  <c r="F12" i="2"/>
  <c r="F25" i="2" s="1"/>
  <c r="K13" i="2"/>
  <c r="K10" i="2"/>
  <c r="G9" i="2"/>
  <c r="G24" i="2" s="1"/>
  <c r="J14" i="2"/>
  <c r="J22" i="2"/>
  <c r="J11" i="2"/>
  <c r="K11" i="2"/>
  <c r="K14" i="2"/>
  <c r="K22" i="2"/>
  <c r="H12" i="2"/>
  <c r="G12" i="2"/>
  <c r="G25" i="2" s="1"/>
  <c r="I9" i="2"/>
  <c r="I24" i="2" s="1"/>
  <c r="I12" i="2"/>
  <c r="I25" i="2" s="1"/>
  <c r="J10" i="2"/>
  <c r="J13" i="2"/>
  <c r="F15" i="2" l="1"/>
  <c r="G15" i="2"/>
  <c r="J24" i="2"/>
  <c r="K24" i="2"/>
  <c r="J25" i="2"/>
  <c r="H15" i="2"/>
  <c r="H25" i="2"/>
  <c r="K25" i="2" s="1"/>
  <c r="J12" i="2"/>
  <c r="K12" i="2"/>
  <c r="I15" i="2"/>
  <c r="J9" i="2"/>
  <c r="K9" i="2"/>
  <c r="J15" i="2" l="1"/>
  <c r="K15" i="2"/>
</calcChain>
</file>

<file path=xl/sharedStrings.xml><?xml version="1.0" encoding="utf-8"?>
<sst xmlns="http://schemas.openxmlformats.org/spreadsheetml/2006/main" count="525" uniqueCount="183">
  <si>
    <t>Oznaka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</si>
  <si>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</si>
  <si>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</si>
  <si>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</si>
  <si>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</si>
  <si>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</si>
  <si>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</si>
  <si>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</si>
  <si>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</si>
  <si>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</si>
  <si>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</si>
  <si>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</si>
  <si>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</si>
  <si>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</si>
  <si>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</si>
  <si>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7 Prihodi od prodaje nefinancijske imovine</t>
  </si>
  <si>
    <t>72 Prihodi od prodaje proizvedene dugotrajne imovine</t>
  </si>
  <si>
    <t>721 Prihodi od prodaje građevinskih objekata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</si>
  <si>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</si>
  <si>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</si>
  <si>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</si>
  <si>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</si>
  <si>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</si>
  <si>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</si>
  <si>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</si>
  <si>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</si>
  <si>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</si>
  <si>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</si>
  <si>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</si>
  <si>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</si>
  <si>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</si>
  <si>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</si>
  <si>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</si>
  <si>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</si>
  <si>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</si>
  <si>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</si>
  <si>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</si>
  <si>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</si>
  <si>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</si>
  <si>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</si>
  <si>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</si>
  <si>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</si>
  <si>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</si>
  <si>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</si>
  <si>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</si>
  <si>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</si>
  <si>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</si>
  <si>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</si>
  <si>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</si>
  <si>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</si>
  <si>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</si>
  <si>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</si>
  <si>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</si>
  <si>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</si>
  <si>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</si>
  <si>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</si>
  <si>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</si>
  <si>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</si>
  <si>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</si>
  <si>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</si>
  <si>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38 Ostali rashodi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</si>
  <si>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</si>
  <si>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</si>
  <si>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</si>
  <si>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</si>
  <si>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</si>
  <si>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</si>
  <si>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</si>
  <si>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424 Knjige, umjetnička djela i ostale izložbene vrijednosti</t>
  </si>
  <si>
    <t>4241 Knjige</t>
  </si>
  <si>
    <t>426 Nematerijalna proizvedena imovina</t>
  </si>
  <si>
    <t>4262 Ulaganja u računalne programe</t>
  </si>
  <si>
    <t>45 Rashodi za dodatna ulaganja na nefinancijskoj imovini</t>
  </si>
  <si>
    <t>SVEUKUPNO RASHODI</t>
  </si>
  <si>
    <t>IND.
(5/2)</t>
  </si>
  <si>
    <t>IND.
(5/4)</t>
  </si>
  <si>
    <t>I. OPĆI DIO</t>
  </si>
  <si>
    <t xml:space="preserve"> RAČUN PRIHODA I RASHODA </t>
  </si>
  <si>
    <t xml:space="preserve">IZVJEŠTAJ O PRIHODIMA I RASHODIMA PREMA EKONOMSKOJ KLASIFIKACIJI </t>
  </si>
  <si>
    <t>SAŽETAK  RAČUNA PRIHODA I RASHODA I  RAČUNA FINANCIRANJA</t>
  </si>
  <si>
    <t>SAŽETAK  RAČUNA PRIHODA I RASHODA</t>
  </si>
  <si>
    <t>BROJČANA OZNAKA I NAZIV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</si>
  <si>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</si>
  <si>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</si>
  <si>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</si>
  <si>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</si>
  <si>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</si>
  <si>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</si>
  <si>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</si>
  <si>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</si>
  <si>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</si>
  <si>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</si>
  <si>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</si>
  <si>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</si>
  <si>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SAŽETAK  RAČUNA PRIHODA I RASHODA I  RAČUNA FINANCIRANJA  može sadržavati i dodatne podatke.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</si>
  <si>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</si>
  <si>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</si>
  <si>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</si>
  <si>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</si>
  <si>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UKUPNI PRIHODI I PRIMICI I NEUTROŠENA SREDSTVA</t>
  </si>
  <si>
    <t>UKUPNI RASHODI I IZDACI</t>
  </si>
  <si>
    <t>PROVJERITI</t>
  </si>
  <si>
    <t>SVEUKUPNO</t>
  </si>
  <si>
    <t>Izvor: 11 Opći prihodi i primici</t>
  </si>
  <si>
    <t>Izvor: 31 Vlastiti prihodi</t>
  </si>
  <si>
    <t>Izvor: 50 Pomoći</t>
  </si>
  <si>
    <t>Izvor: 56 Fondovi EU-a</t>
  </si>
  <si>
    <t>IZVJEŠTAJ O PRIHODIMA I RASHODIMA PREMA IZVORIMA FINANCIRANJA</t>
  </si>
  <si>
    <t xml:space="preserve">UKUPNO PRIHODI </t>
  </si>
  <si>
    <t>UKUPNO RASHODI</t>
  </si>
  <si>
    <t>11 Opći prihodi i primici</t>
  </si>
  <si>
    <t>31 Vlastiti prihodi</t>
  </si>
  <si>
    <t>50 Pomoći</t>
  </si>
  <si>
    <t>56 Fondovi EU-a</t>
  </si>
  <si>
    <t>IZVJEŠTAJ O RASHODIMA PREMA FUNKCIJSKOJ KLASIFIKACIJI</t>
  </si>
  <si>
    <t>09 OBRAZOVANJE</t>
  </si>
  <si>
    <t>091 Predškolsko i osnovno obrazovanje</t>
  </si>
  <si>
    <t>096 Dodatne usluge u obrazovanju</t>
  </si>
  <si>
    <t xml:space="preserve"> RAČUN FINANCIRANJA</t>
  </si>
  <si>
    <t xml:space="preserve">IZVJEŠTAJ RAČUNA FINANCIRANJA PREMA EKONOMSKOJ KLASIFIKACIJI 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</si>
  <si>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</si>
  <si>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</si>
  <si>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</si>
  <si>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</si>
  <si>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</si>
  <si>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</si>
  <si>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</si>
  <si>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</si>
  <si>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</si>
  <si>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…</t>
  </si>
  <si>
    <t>IZVJEŠTAJ RAČUNA FINANCIRANJA PREMA IZVORIMA FINANCIRANJA</t>
  </si>
  <si>
    <t>UKUPNO PRIMICI</t>
  </si>
  <si>
    <t>3 Vlastiti prihodi</t>
  </si>
  <si>
    <t xml:space="preserve">UKUPNO IZDACI </t>
  </si>
  <si>
    <t>Funk. kl.: 0912 Osnovno obrazovanje</t>
  </si>
  <si>
    <t>A200200 MZOM- Plaće OŠ</t>
  </si>
  <si>
    <t>200 MZOM- Plaće OŠ</t>
  </si>
  <si>
    <t>Funk. kl.: 0960 Dodatne usluge u obrazovanju</t>
  </si>
  <si>
    <t>A100128 Pomoćnici u nastavi OŠ i SŠ (EU projekt)</t>
  </si>
  <si>
    <t>158 Pomoćnici u nastavi OŠ i SŠ (EU projekt)</t>
  </si>
  <si>
    <t>T1000107 Školska prehrana učenika (standard)</t>
  </si>
  <si>
    <t>Izvor: 43 Ostali prihodi za posebne namjene</t>
  </si>
  <si>
    <t>A100191 Shema školskog voća, povrća i mlijeka</t>
  </si>
  <si>
    <t>A100162 Prijenos sredstava od nenadležnih proračuna</t>
  </si>
  <si>
    <t>A100161 Javne potrebe iznad standarda - OSTALO</t>
  </si>
  <si>
    <t>A100159 Javne potrebe iznad standarda - donacije</t>
  </si>
  <si>
    <t>A100142A Prihodi od nefinancijske imovine i nadoknade štete s osnova osiguranja</t>
  </si>
  <si>
    <t>A100041 Županijske javne potrebe OŠ</t>
  </si>
  <si>
    <t>140 Javne potrebe iznad zakonskog standarda</t>
  </si>
  <si>
    <t>A100042 Javne potrebe iznad standarda-vlastiti prihodi</t>
  </si>
  <si>
    <t>125 Program javnih potreba iznad standarda - vlastiti prihodi</t>
  </si>
  <si>
    <t>A100199 Prijevoz učenika OŠ</t>
  </si>
  <si>
    <t>A100035 Operativni plan tekućeg i investicijskog održavanja OŠ</t>
  </si>
  <si>
    <t>A100034A Odgojnoobrazovno, administrativno i tehničko osoblje - posebni dio</t>
  </si>
  <si>
    <t>A100034 Odgojnoobrazovno, administrativno i tehničko osoblje</t>
  </si>
  <si>
    <t>121 Zakonski standardi javnih ustanova OŠ</t>
  </si>
  <si>
    <t>RAZDJEL: 003 Upravni odjel za društvene djelatnosti</t>
  </si>
  <si>
    <t>IZVJEŠTAJ PO PROGRAMSKOJ KLASIFIKACIJI</t>
  </si>
  <si>
    <t>II. POSEBNI DIO</t>
  </si>
  <si>
    <t>Ostvarenje
01.01.-30.06.2025.</t>
  </si>
  <si>
    <t>Plan 
2026.</t>
  </si>
  <si>
    <t>Ostvarenje
01.01.-30.06.2026.</t>
  </si>
  <si>
    <t>3811 Tekuće donacije u novcu</t>
  </si>
  <si>
    <t>41 Rashodi za nabavu neproizvedene dugotrajne imovine</t>
  </si>
  <si>
    <t>I. REBALANS
2026.</t>
  </si>
  <si>
    <t>43 Ostali prihodi za posebne namjene</t>
  </si>
  <si>
    <t>52 Ostale pomoći</t>
  </si>
  <si>
    <t>58 Instrumenti EU nove generacije</t>
  </si>
  <si>
    <t>61 Donacije</t>
  </si>
  <si>
    <t>71 Prihodi od prodaje ili zamjene nefinancijske imovine i naknade s naslova osiguranja</t>
  </si>
  <si>
    <t>GLAVA: 00303 PRVA OŠ OGULIN</t>
  </si>
  <si>
    <t>Izvor: 71 Prihodi od prodaje ili zamjene nefinancijske imovine i naknade s naslova osiguranja</t>
  </si>
  <si>
    <t>Izvor: 61 Donacije</t>
  </si>
  <si>
    <t>Izvor: 52 Ostale pomoći</t>
  </si>
  <si>
    <t>A100224 "Produženi boravak"</t>
  </si>
  <si>
    <t>K100041 Rekonstrukcija i dogradnja građevine Prve OŠ u Ogulinu - NPOO.C3.1.R1-I2.01-V1.0011</t>
  </si>
  <si>
    <t>Izvor: 58 Instrumenti EU nove generacije</t>
  </si>
  <si>
    <t>K100065 PŠ Zagorje / Izgradnja školske sportske dvorane PŠ Zagorje NPOO.C3.1.R1-I2.01-V2.0133</t>
  </si>
  <si>
    <t>4511 Dodatna ulaganja na građevinskim objektima</t>
  </si>
  <si>
    <t>663 Donacije od pravnih i fizičkih osoba izvan općeg proračuna i povrat donacija po protestiranim jamstvima</t>
  </si>
  <si>
    <t>6631 Tekuće donacije</t>
  </si>
  <si>
    <t>7211 Stambeni objekti</t>
  </si>
  <si>
    <t>POLUGODIŠNJI IZVJEŠTAJ O IZVRŠENJU FINANCIJSKOG PLANA PRVE OSNOVNE ŠKOLE OGULIN
ZA RAZDOBLJE 01.01.-30.06.2026.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</si>
</sst>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7"/>
      <color rgb="FF000000"/>
      <name val="Verdana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7"/>
      <name val="Verdana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color rgb="FF000080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91970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40E0D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18" fillId="0" borderId="0" xfId="0" applyFont="1"/>
    <xf numFmtId="0" fontId="19" fillId="0" borderId="0" xfId="0" applyFont="1"/>
    <xf numFmtId="0" fontId="19" fillId="33" borderId="0" xfId="0" applyFont="1" applyFill="1"/>
    <xf numFmtId="0" fontId="23" fillId="33" borderId="0" xfId="0" applyFont="1" applyFill="1"/>
    <xf numFmtId="0" fontId="24" fillId="34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wrapText="1"/>
    </xf>
    <xf numFmtId="4" fontId="21" fillId="33" borderId="10" xfId="0" applyNumberFormat="1" applyFont="1" applyFill="1" applyBorder="1" applyAlignment="1">
      <alignment horizontal="right" wrapText="1"/>
    </xf>
    <xf numFmtId="0" fontId="22" fillId="33" borderId="10" xfId="0" applyFont="1" applyFill="1" applyBorder="1" applyAlignment="1">
      <alignment horizontal="left" vertical="center" wrapText="1"/>
    </xf>
    <xf numFmtId="4" fontId="22" fillId="33" borderId="10" xfId="0" applyNumberFormat="1" applyFont="1" applyFill="1" applyBorder="1" applyAlignment="1">
      <alignment horizontal="right" vertical="center" wrapText="1"/>
    </xf>
    <xf numFmtId="4" fontId="23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left"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4" fontId="21" fillId="33" borderId="10" xfId="0" applyNumberFormat="1" applyFont="1" applyFill="1" applyBorder="1" applyAlignment="1">
      <alignment vertical="center" wrapText="1"/>
    </xf>
    <xf numFmtId="4" fontId="19" fillId="33" borderId="10" xfId="0" applyNumberFormat="1" applyFont="1" applyFill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5" fillId="35" borderId="0" xfId="0" applyFont="1" applyFill="1" applyAlignment="1">
      <alignment horizontal="center" vertical="center" wrapText="1"/>
    </xf>
    <xf numFmtId="0" fontId="27" fillId="35" borderId="0" xfId="0" applyFont="1" applyFill="1" applyAlignment="1">
      <alignment horizontal="center" vertical="center" wrapText="1"/>
    </xf>
    <xf numFmtId="0" fontId="28" fillId="35" borderId="0" xfId="0" applyFont="1" applyFill="1" applyAlignment="1">
      <alignment vertical="center" wrapText="1"/>
    </xf>
    <xf numFmtId="0" fontId="0" fillId="35" borderId="0" xfId="0" applyFill="1"/>
    <xf numFmtId="0" fontId="29" fillId="35" borderId="0" xfId="0" applyFont="1" applyFill="1" applyAlignment="1">
      <alignment wrapText="1"/>
    </xf>
    <xf numFmtId="0" fontId="16" fillId="35" borderId="11" xfId="0" applyFont="1" applyFill="1" applyBorder="1" applyAlignment="1">
      <alignment horizontal="center" vertical="center"/>
    </xf>
    <xf numFmtId="0" fontId="31" fillId="35" borderId="11" xfId="0" applyFont="1" applyFill="1" applyBorder="1" applyAlignment="1">
      <alignment horizontal="right" vertical="center"/>
    </xf>
    <xf numFmtId="0" fontId="24" fillId="0" borderId="10" xfId="0" quotePrefix="1" applyFont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32" fillId="0" borderId="10" xfId="0" quotePrefix="1" applyFont="1" applyBorder="1" applyAlignment="1">
      <alignment horizontal="center" vertical="center" wrapText="1"/>
    </xf>
    <xf numFmtId="0" fontId="32" fillId="35" borderId="10" xfId="0" applyFont="1" applyFill="1" applyBorder="1" applyAlignment="1">
      <alignment horizontal="center" vertical="center" wrapText="1"/>
    </xf>
    <xf numFmtId="0" fontId="33" fillId="0" borderId="0" xfId="0" applyFont="1"/>
    <xf numFmtId="0" fontId="35" fillId="34" borderId="13" xfId="0" applyFont="1" applyFill="1" applyBorder="1" applyAlignment="1">
      <alignment vertical="center"/>
    </xf>
    <xf numFmtId="4" fontId="24" fillId="34" borderId="10" xfId="0" applyNumberFormat="1" applyFont="1" applyFill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34" fillId="34" borderId="12" xfId="0" applyFont="1" applyFill="1" applyBorder="1" applyAlignment="1">
      <alignment horizontal="left" vertical="center"/>
    </xf>
    <xf numFmtId="0" fontId="36" fillId="35" borderId="0" xfId="0" applyFont="1" applyFill="1" applyAlignment="1">
      <alignment horizontal="center" vertical="center" wrapText="1"/>
    </xf>
    <xf numFmtId="0" fontId="28" fillId="35" borderId="0" xfId="0" applyFont="1" applyFill="1"/>
    <xf numFmtId="0" fontId="0" fillId="34" borderId="0" xfId="0" applyFill="1"/>
    <xf numFmtId="0" fontId="37" fillId="35" borderId="0" xfId="0" quotePrefix="1" applyFont="1" applyFill="1" applyAlignment="1">
      <alignment horizontal="left" wrapText="1"/>
    </xf>
    <xf numFmtId="0" fontId="38" fillId="35" borderId="0" xfId="0" applyFont="1" applyFill="1" applyAlignment="1">
      <alignment wrapText="1"/>
    </xf>
    <xf numFmtId="3" fontId="25" fillId="35" borderId="0" xfId="0" applyNumberFormat="1" applyFont="1" applyFill="1" applyAlignment="1">
      <alignment horizontal="right"/>
    </xf>
    <xf numFmtId="0" fontId="37" fillId="0" borderId="0" xfId="0" quotePrefix="1" applyFont="1" applyAlignment="1">
      <alignment horizontal="left" wrapText="1"/>
    </xf>
    <xf numFmtId="0" fontId="38" fillId="0" borderId="0" xfId="0" applyFont="1" applyAlignment="1">
      <alignment wrapText="1"/>
    </xf>
    <xf numFmtId="3" fontId="25" fillId="0" borderId="0" xfId="0" applyNumberFormat="1" applyFont="1" applyAlignment="1">
      <alignment horizontal="right"/>
    </xf>
    <xf numFmtId="4" fontId="39" fillId="34" borderId="10" xfId="0" applyNumberFormat="1" applyFont="1" applyFill="1" applyBorder="1" applyAlignment="1">
      <alignment horizontal="right"/>
    </xf>
    <xf numFmtId="4" fontId="41" fillId="37" borderId="10" xfId="0" applyNumberFormat="1" applyFont="1" applyFill="1" applyBorder="1" applyAlignment="1">
      <alignment horizontal="right" vertical="center" wrapText="1"/>
    </xf>
    <xf numFmtId="4" fontId="22" fillId="0" borderId="10" xfId="0" applyNumberFormat="1" applyFont="1" applyBorder="1" applyAlignment="1">
      <alignment horizontal="right" vertical="center" wrapText="1"/>
    </xf>
    <xf numFmtId="0" fontId="42" fillId="0" borderId="0" xfId="0" applyFont="1"/>
    <xf numFmtId="0" fontId="43" fillId="0" borderId="0" xfId="0" applyFont="1"/>
    <xf numFmtId="0" fontId="41" fillId="37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4" fontId="41" fillId="37" borderId="10" xfId="1" applyNumberFormat="1" applyFont="1" applyFill="1" applyBorder="1" applyAlignment="1">
      <alignment horizontal="right" vertical="center" wrapText="1"/>
    </xf>
    <xf numFmtId="4" fontId="22" fillId="0" borderId="10" xfId="1" applyNumberFormat="1" applyFont="1" applyBorder="1" applyAlignment="1">
      <alignment horizontal="right" vertical="center" wrapText="1"/>
    </xf>
    <xf numFmtId="4" fontId="18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34" fillId="35" borderId="10" xfId="0" applyFont="1" applyFill="1" applyBorder="1" applyAlignment="1">
      <alignment horizontal="left" vertical="center" wrapText="1"/>
    </xf>
    <xf numFmtId="164" fontId="28" fillId="35" borderId="10" xfId="43" applyNumberFormat="1" applyFont="1" applyFill="1" applyBorder="1" applyAlignment="1">
      <alignment horizontal="right" vertical="center"/>
    </xf>
    <xf numFmtId="0" fontId="35" fillId="35" borderId="10" xfId="0" applyFont="1" applyFill="1" applyBorder="1" applyAlignment="1">
      <alignment horizontal="left" vertical="center" wrapText="1"/>
    </xf>
    <xf numFmtId="0" fontId="35" fillId="35" borderId="10" xfId="0" quotePrefix="1" applyFont="1" applyFill="1" applyBorder="1" applyAlignment="1">
      <alignment horizontal="left" vertical="center"/>
    </xf>
    <xf numFmtId="0" fontId="35" fillId="35" borderId="10" xfId="0" quotePrefix="1" applyFont="1" applyFill="1" applyBorder="1" applyAlignment="1">
      <alignment horizontal="left" vertical="center" wrapText="1"/>
    </xf>
    <xf numFmtId="0" fontId="44" fillId="35" borderId="10" xfId="0" quotePrefix="1" applyFont="1" applyFill="1" applyBorder="1" applyAlignment="1">
      <alignment horizontal="left" vertical="center"/>
    </xf>
    <xf numFmtId="0" fontId="44" fillId="35" borderId="10" xfId="0" quotePrefix="1" applyFont="1" applyFill="1" applyBorder="1" applyAlignment="1">
      <alignment horizontal="left" vertical="center" wrapText="1"/>
    </xf>
    <xf numFmtId="0" fontId="34" fillId="35" borderId="10" xfId="0" applyFont="1" applyFill="1" applyBorder="1" applyAlignment="1">
      <alignment horizontal="left" vertical="center"/>
    </xf>
    <xf numFmtId="0" fontId="34" fillId="35" borderId="10" xfId="0" applyFont="1" applyFill="1" applyBorder="1" applyAlignment="1">
      <alignment vertical="center" wrapText="1"/>
    </xf>
    <xf numFmtId="0" fontId="35" fillId="35" borderId="10" xfId="0" applyFont="1" applyFill="1" applyBorder="1" applyAlignment="1">
      <alignment vertical="center" wrapText="1"/>
    </xf>
    <xf numFmtId="0" fontId="35" fillId="35" borderId="10" xfId="0" applyFont="1" applyFill="1" applyBorder="1" applyAlignment="1">
      <alignment horizontal="left" vertical="center"/>
    </xf>
    <xf numFmtId="0" fontId="44" fillId="35" borderId="10" xfId="0" applyFont="1" applyFill="1" applyBorder="1" applyAlignment="1">
      <alignment horizontal="left" vertical="center" wrapText="1" indent="1"/>
    </xf>
    <xf numFmtId="4" fontId="41" fillId="37" borderId="10" xfId="0" applyNumberFormat="1" applyFont="1" applyFill="1" applyBorder="1" applyAlignment="1">
      <alignment horizontal="right" wrapText="1"/>
    </xf>
    <xf numFmtId="0" fontId="41" fillId="37" borderId="10" xfId="0" applyFont="1" applyFill="1" applyBorder="1" applyAlignment="1">
      <alignment horizontal="left" wrapText="1"/>
    </xf>
    <xf numFmtId="0" fontId="20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22" fillId="42" borderId="10" xfId="0" applyFont="1" applyFill="1" applyBorder="1" applyAlignment="1">
      <alignment horizontal="left" vertical="center" wrapText="1"/>
    </xf>
    <xf numFmtId="4" fontId="22" fillId="42" borderId="10" xfId="0" applyNumberFormat="1" applyFont="1" applyFill="1" applyBorder="1" applyAlignment="1">
      <alignment horizontal="right" vertical="center" wrapText="1"/>
    </xf>
    <xf numFmtId="4" fontId="23" fillId="42" borderId="10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wrapText="1"/>
    </xf>
    <xf numFmtId="4" fontId="19" fillId="33" borderId="10" xfId="0" applyNumberFormat="1" applyFont="1" applyFill="1" applyBorder="1" applyAlignment="1">
      <alignment horizontal="right" vertical="center" wrapText="1"/>
    </xf>
    <xf numFmtId="4" fontId="22" fillId="33" borderId="10" xfId="0" applyNumberFormat="1" applyFont="1" applyFill="1" applyBorder="1" applyAlignment="1">
      <alignment vertical="center" wrapText="1"/>
    </xf>
    <xf numFmtId="4" fontId="23" fillId="33" borderId="10" xfId="0" applyNumberFormat="1" applyFont="1" applyFill="1" applyBorder="1" applyAlignment="1">
      <alignment vertical="center" wrapText="1"/>
    </xf>
    <xf numFmtId="4" fontId="0" fillId="0" borderId="0" xfId="0" applyNumberFormat="1"/>
    <xf numFmtId="0" fontId="19" fillId="37" borderId="0" xfId="0" applyFont="1" applyFill="1" applyAlignment="1">
      <alignment horizontal="left" indent="1"/>
    </xf>
    <xf numFmtId="0" fontId="19" fillId="41" borderId="0" xfId="0" applyFont="1" applyFill="1" applyAlignment="1">
      <alignment horizontal="left" indent="1"/>
    </xf>
    <xf numFmtId="0" fontId="19" fillId="40" borderId="0" xfId="0" applyFont="1" applyFill="1" applyAlignment="1">
      <alignment horizontal="left" indent="1"/>
    </xf>
    <xf numFmtId="0" fontId="19" fillId="38" borderId="0" xfId="0" applyFont="1" applyFill="1" applyAlignment="1">
      <alignment horizontal="left" indent="1"/>
    </xf>
    <xf numFmtId="0" fontId="19" fillId="39" borderId="0" xfId="0" applyFont="1" applyFill="1" applyAlignment="1">
      <alignment horizontal="left" indent="1"/>
    </xf>
    <xf numFmtId="0" fontId="19" fillId="33" borderId="0" xfId="0" applyFont="1" applyFill="1" applyAlignment="1">
      <alignment horizontal="left" indent="1"/>
    </xf>
    <xf numFmtId="0" fontId="34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39" fillId="34" borderId="12" xfId="0" quotePrefix="1" applyFont="1" applyFill="1" applyBorder="1" applyAlignment="1">
      <alignment horizontal="left" vertical="center" wrapText="1"/>
    </xf>
    <xf numFmtId="0" fontId="40" fillId="34" borderId="13" xfId="0" applyFont="1" applyFill="1" applyBorder="1" applyAlignment="1">
      <alignment vertical="center" wrapText="1"/>
    </xf>
    <xf numFmtId="0" fontId="14" fillId="36" borderId="15" xfId="0" applyFont="1" applyFill="1" applyBorder="1" applyAlignment="1">
      <alignment horizontal="center" vertical="center"/>
    </xf>
    <xf numFmtId="0" fontId="24" fillId="34" borderId="12" xfId="0" applyFont="1" applyFill="1" applyBorder="1" applyAlignment="1">
      <alignment horizontal="left" vertical="center" wrapText="1"/>
    </xf>
    <xf numFmtId="0" fontId="24" fillId="34" borderId="13" xfId="0" applyFont="1" applyFill="1" applyBorder="1" applyAlignment="1">
      <alignment horizontal="left" vertical="center" wrapText="1"/>
    </xf>
    <xf numFmtId="0" fontId="24" fillId="34" borderId="14" xfId="0" applyFont="1" applyFill="1" applyBorder="1" applyAlignment="1">
      <alignment horizontal="left" vertical="center" wrapText="1"/>
    </xf>
    <xf numFmtId="0" fontId="39" fillId="34" borderId="12" xfId="0" applyFont="1" applyFill="1" applyBorder="1" applyAlignment="1">
      <alignment horizontal="left" vertical="center" wrapText="1"/>
    </xf>
    <xf numFmtId="0" fontId="39" fillId="34" borderId="13" xfId="0" applyFont="1" applyFill="1" applyBorder="1" applyAlignment="1">
      <alignment horizontal="left" vertical="center" wrapText="1"/>
    </xf>
    <xf numFmtId="0" fontId="39" fillId="34" borderId="14" xfId="0" applyFont="1" applyFill="1" applyBorder="1" applyAlignment="1">
      <alignment horizontal="left" vertical="center" wrapText="1"/>
    </xf>
    <xf numFmtId="0" fontId="37" fillId="35" borderId="0" xfId="0" quotePrefix="1" applyFont="1" applyFill="1" applyAlignment="1">
      <alignment horizontal="left" wrapText="1"/>
    </xf>
    <xf numFmtId="0" fontId="34" fillId="0" borderId="12" xfId="0" applyFont="1" applyBorder="1" applyAlignment="1">
      <alignment horizontal="left" vertical="center" wrapText="1"/>
    </xf>
    <xf numFmtId="0" fontId="35" fillId="0" borderId="13" xfId="0" applyFont="1" applyBorder="1" applyAlignment="1">
      <alignment vertical="center" wrapText="1"/>
    </xf>
    <xf numFmtId="0" fontId="32" fillId="0" borderId="10" xfId="0" quotePrefix="1" applyFont="1" applyBorder="1" applyAlignment="1">
      <alignment horizontal="center" wrapText="1"/>
    </xf>
    <xf numFmtId="0" fontId="32" fillId="0" borderId="12" xfId="0" quotePrefix="1" applyFont="1" applyBorder="1" applyAlignment="1">
      <alignment horizontal="center" wrapText="1"/>
    </xf>
    <xf numFmtId="0" fontId="34" fillId="34" borderId="12" xfId="0" applyFont="1" applyFill="1" applyBorder="1" applyAlignment="1">
      <alignment horizontal="left" vertical="center" wrapText="1"/>
    </xf>
    <xf numFmtId="0" fontId="35" fillId="34" borderId="13" xfId="0" applyFont="1" applyFill="1" applyBorder="1" applyAlignment="1">
      <alignment vertical="center" wrapText="1"/>
    </xf>
    <xf numFmtId="0" fontId="35" fillId="34" borderId="13" xfId="0" applyFont="1" applyFill="1" applyBorder="1" applyAlignment="1">
      <alignment vertical="center"/>
    </xf>
    <xf numFmtId="0" fontId="35" fillId="0" borderId="13" xfId="0" applyFont="1" applyBorder="1" applyAlignment="1">
      <alignment vertical="center"/>
    </xf>
    <xf numFmtId="0" fontId="34" fillId="0" borderId="12" xfId="0" quotePrefix="1" applyFont="1" applyBorder="1" applyAlignment="1">
      <alignment horizontal="left" vertical="center"/>
    </xf>
    <xf numFmtId="0" fontId="34" fillId="0" borderId="12" xfId="0" quotePrefix="1" applyFont="1" applyBorder="1" applyAlignment="1">
      <alignment horizontal="left" vertical="center" wrapText="1"/>
    </xf>
    <xf numFmtId="0" fontId="34" fillId="34" borderId="12" xfId="0" quotePrefix="1" applyFont="1" applyFill="1" applyBorder="1" applyAlignment="1">
      <alignment horizontal="left" vertical="center" wrapText="1"/>
    </xf>
    <xf numFmtId="0" fontId="30" fillId="35" borderId="11" xfId="0" applyFont="1" applyFill="1" applyBorder="1" applyAlignment="1">
      <alignment horizontal="left" wrapText="1"/>
    </xf>
    <xf numFmtId="0" fontId="24" fillId="0" borderId="12" xfId="0" quotePrefix="1" applyFont="1" applyBorder="1" applyAlignment="1">
      <alignment horizontal="center" wrapText="1"/>
    </xf>
    <xf numFmtId="0" fontId="24" fillId="0" borderId="13" xfId="0" quotePrefix="1" applyFont="1" applyBorder="1" applyAlignment="1">
      <alignment horizontal="center" wrapText="1"/>
    </xf>
    <xf numFmtId="0" fontId="24" fillId="0" borderId="14" xfId="0" quotePrefix="1" applyFont="1" applyBorder="1" applyAlignment="1">
      <alignment horizontal="center" wrapText="1"/>
    </xf>
    <xf numFmtId="0" fontId="34" fillId="0" borderId="13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0" fontId="25" fillId="36" borderId="0" xfId="0" applyFont="1" applyFill="1" applyAlignment="1">
      <alignment horizontal="center" vertical="center" wrapText="1"/>
    </xf>
    <xf numFmtId="0" fontId="25" fillId="35" borderId="0" xfId="0" applyFont="1" applyFill="1" applyAlignment="1">
      <alignment horizontal="center" vertical="center" wrapText="1"/>
    </xf>
    <xf numFmtId="0" fontId="26" fillId="35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41" fillId="37" borderId="16" xfId="0" applyFont="1" applyFill="1" applyBorder="1" applyAlignment="1">
      <alignment vertical="center" wrapText="1"/>
    </xf>
    <xf numFmtId="0" fontId="41" fillId="41" borderId="16" xfId="0" applyFont="1" applyFill="1" applyBorder="1" applyAlignment="1">
      <alignment vertical="center" wrapText="1"/>
    </xf>
    <xf numFmtId="0" fontId="45" fillId="40" borderId="16" xfId="0" applyFont="1" applyFill="1" applyBorder="1" applyAlignment="1">
      <alignment vertical="center" wrapText="1"/>
    </xf>
    <xf numFmtId="0" fontId="22" fillId="38" borderId="16" xfId="0" applyFont="1" applyFill="1" applyBorder="1" applyAlignment="1">
      <alignment vertical="center" wrapText="1"/>
    </xf>
    <xf numFmtId="0" fontId="22" fillId="39" borderId="16" xfId="0" applyFont="1" applyFill="1" applyBorder="1" applyAlignment="1">
      <alignment vertical="center" wrapText="1"/>
    </xf>
    <xf numFmtId="0" fontId="22" fillId="33" borderId="16" xfId="0" applyFont="1" applyFill="1" applyBorder="1" applyAlignment="1">
      <alignment vertical="center" wrapText="1"/>
    </xf>
    <xf numFmtId="0" fontId="21" fillId="33" borderId="16" xfId="0" applyFont="1" applyFill="1" applyBorder="1" applyAlignment="1">
      <alignment vertical="center" wrapText="1"/>
    </xf>
    <xf numFmtId="4" fontId="41" fillId="37" borderId="16" xfId="0" applyNumberFormat="1" applyFont="1" applyFill="1" applyBorder="1" applyAlignment="1">
      <alignment horizontal="right" vertical="center" wrapText="1"/>
    </xf>
    <xf numFmtId="4" fontId="41" fillId="41" borderId="16" xfId="0" applyNumberFormat="1" applyFont="1" applyFill="1" applyBorder="1" applyAlignment="1">
      <alignment horizontal="right" vertical="center" wrapText="1"/>
    </xf>
    <xf numFmtId="4" fontId="45" fillId="40" borderId="16" xfId="0" applyNumberFormat="1" applyFont="1" applyFill="1" applyBorder="1" applyAlignment="1">
      <alignment horizontal="right" vertical="center" wrapText="1"/>
    </xf>
    <xf numFmtId="4" fontId="22" fillId="38" borderId="16" xfId="0" applyNumberFormat="1" applyFont="1" applyFill="1" applyBorder="1" applyAlignment="1">
      <alignment horizontal="right" vertical="center" wrapText="1"/>
    </xf>
    <xf numFmtId="4" fontId="22" fillId="39" borderId="16" xfId="0" applyNumberFormat="1" applyFont="1" applyFill="1" applyBorder="1" applyAlignment="1">
      <alignment horizontal="right" vertical="center" wrapText="1"/>
    </xf>
    <xf numFmtId="4" fontId="22" fillId="33" borderId="16" xfId="0" applyNumberFormat="1" applyFont="1" applyFill="1" applyBorder="1" applyAlignment="1">
      <alignment horizontal="right" vertical="center" wrapText="1"/>
    </xf>
    <xf numFmtId="4" fontId="21" fillId="33" borderId="16" xfId="0" applyNumberFormat="1" applyFont="1" applyFill="1" applyBorder="1" applyAlignment="1">
      <alignment horizontal="right" vertical="center" wrapText="1"/>
    </xf>
  </cellXfs>
  <cellStyles count="44">
    <cellStyle name="20% - Isticanje1" xfId="20" builtinId="30" customBuiltin="1"/>
    <cellStyle name="20% - Isticanje2" xfId="24" builtinId="34" customBuiltin="1"/>
    <cellStyle name="20% - Isticanje3" xfId="28" builtinId="38" customBuiltin="1"/>
    <cellStyle name="20% - Isticanje4" xfId="32" builtinId="42" customBuiltin="1"/>
    <cellStyle name="20% - Isticanje5" xfId="36" builtinId="46" customBuiltin="1"/>
    <cellStyle name="20% - Isticanje6" xfId="40" builtinId="50" customBuiltin="1"/>
    <cellStyle name="40% - Isticanje1" xfId="21" builtinId="31" customBuiltin="1"/>
    <cellStyle name="40% - Isticanje2" xfId="25" builtinId="35" customBuiltin="1"/>
    <cellStyle name="40% - Isticanje3" xfId="29" builtinId="39" customBuiltin="1"/>
    <cellStyle name="40% - Isticanje4" xfId="33" builtinId="43" customBuiltin="1"/>
    <cellStyle name="40% - Isticanje5" xfId="37" builtinId="47" customBuiltin="1"/>
    <cellStyle name="40% - Isticanje6" xfId="41" builtinId="51" customBuiltin="1"/>
    <cellStyle name="60% - Isticanje1" xfId="22" builtinId="32" customBuiltin="1"/>
    <cellStyle name="60% - Isticanje2" xfId="26" builtinId="36" customBuiltin="1"/>
    <cellStyle name="60% - Isticanje3" xfId="30" builtinId="40" customBuiltin="1"/>
    <cellStyle name="60% - Isticanje4" xfId="34" builtinId="44" customBuiltin="1"/>
    <cellStyle name="60% - Isticanje5" xfId="38" builtinId="48" customBuiltin="1"/>
    <cellStyle name="60% - Isticanje6" xfId="42" builtinId="52" customBuiltin="1"/>
    <cellStyle name="Bilješka" xfId="16" builtinId="10" customBuiltin="1"/>
    <cellStyle name="Dobro" xfId="7" builtinId="26" customBuiltin="1"/>
    <cellStyle name="Isticanje1" xfId="19" builtinId="29" customBuiltin="1"/>
    <cellStyle name="Isticanje2" xfId="23" builtinId="33" customBuiltin="1"/>
    <cellStyle name="Isticanje3" xfId="27" builtinId="37" customBuiltin="1"/>
    <cellStyle name="Isticanje4" xfId="31" builtinId="41" customBuiltin="1"/>
    <cellStyle name="Isticanje5" xfId="35" builtinId="45" customBuiltin="1"/>
    <cellStyle name="Isticanje6" xfId="39" builtinId="49" customBuiltin="1"/>
    <cellStyle name="Izlaz" xfId="11" builtinId="21" customBuiltin="1"/>
    <cellStyle name="Izračun" xfId="12" builtinId="22" customBuiltin="1"/>
    <cellStyle name="Loše" xfId="8" builtinId="27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eutralno" xfId="9" builtinId="28" customBuiltin="1"/>
    <cellStyle name="Normalno" xfId="0" builtinId="0"/>
    <cellStyle name="Povezana ćelija" xfId="13" builtinId="24" customBuiltin="1"/>
    <cellStyle name="Provjera ćelije" xfId="14" builtinId="23" customBuiltin="1"/>
    <cellStyle name="Tekst objašnjenja" xfId="17" builtinId="53" customBuiltin="1"/>
    <cellStyle name="Tekst upozorenja" xfId="15" builtinId="11" customBuiltin="1"/>
    <cellStyle name="Ukupni zbroj" xfId="18" builtinId="25" customBuiltin="1"/>
    <cellStyle name="Unos" xfId="10" builtinId="20" customBuiltin="1"/>
    <cellStyle name="Zarez" xfId="1" builtinId="3"/>
    <cellStyle name="Zarez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4"/>
  <sheetViews>
    <sheetView topLeftCell="A5" workbookViewId="0">
      <selection activeCell="I24" sqref="I24"/>
    </sheetView>
  </sheetViews>
  <sheetFormatPr defaultRowHeight="14.4" x14ac:dyDescent="0.3"/>
  <cols>
    <col min="5" max="5" width="25.33203125" customWidth="1"/>
    <col min="6" max="9" width="14.6640625" customWidth="1"/>
    <col min="10" max="11" width="11.21875" customWidth="1"/>
    <col min="12" max="12" width="11.6640625" customWidth="1"/>
  </cols>
  <sheetData>
    <row r="1" spans="1:11" ht="42" customHeight="1" x14ac:dyDescent="0.3">
      <c r="A1" s="114" t="s">
        <v>182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15.75" customHeight="1" x14ac:dyDescent="0.3">
      <c r="A2" s="115" t="s">
        <v>76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ht="6.75" customHeight="1" x14ac:dyDescent="0.3">
      <c r="A3" s="116"/>
      <c r="B3" s="116"/>
      <c r="C3" s="116"/>
      <c r="D3" s="18"/>
      <c r="E3" s="18"/>
      <c r="F3" s="18"/>
      <c r="G3" s="18"/>
      <c r="H3" s="18"/>
      <c r="I3" s="19"/>
      <c r="J3" s="19"/>
      <c r="K3" s="20"/>
    </row>
    <row r="4" spans="1:11" ht="18" customHeight="1" x14ac:dyDescent="0.3">
      <c r="A4" s="115" t="s">
        <v>79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</row>
    <row r="5" spans="1:11" ht="18" customHeight="1" x14ac:dyDescent="0.3">
      <c r="A5" s="17"/>
      <c r="B5" s="21"/>
      <c r="C5" s="21"/>
      <c r="D5" s="21"/>
      <c r="E5" s="21"/>
      <c r="F5" s="21"/>
      <c r="G5" s="21"/>
      <c r="H5" s="21"/>
      <c r="I5" s="21"/>
      <c r="J5" s="21"/>
      <c r="K5" s="20"/>
    </row>
    <row r="6" spans="1:11" x14ac:dyDescent="0.3">
      <c r="A6" s="108" t="s">
        <v>80</v>
      </c>
      <c r="B6" s="108"/>
      <c r="C6" s="108"/>
      <c r="D6" s="108"/>
      <c r="E6" s="108"/>
      <c r="F6" s="22"/>
      <c r="G6" s="22"/>
      <c r="H6" s="22"/>
      <c r="I6" s="22"/>
      <c r="J6" s="23"/>
      <c r="K6" s="20"/>
    </row>
    <row r="7" spans="1:11" ht="39.6" x14ac:dyDescent="0.3">
      <c r="A7" s="109" t="s">
        <v>81</v>
      </c>
      <c r="B7" s="110"/>
      <c r="C7" s="110"/>
      <c r="D7" s="110"/>
      <c r="E7" s="111"/>
      <c r="F7" s="24" t="s">
        <v>159</v>
      </c>
      <c r="G7" s="25" t="s">
        <v>160</v>
      </c>
      <c r="H7" s="25" t="s">
        <v>164</v>
      </c>
      <c r="I7" s="24" t="s">
        <v>161</v>
      </c>
      <c r="J7" s="25" t="s">
        <v>74</v>
      </c>
      <c r="K7" s="25" t="s">
        <v>75</v>
      </c>
    </row>
    <row r="8" spans="1:11" s="28" customFormat="1" ht="10.199999999999999" x14ac:dyDescent="0.2">
      <c r="A8" s="99">
        <v>1</v>
      </c>
      <c r="B8" s="99"/>
      <c r="C8" s="99"/>
      <c r="D8" s="99"/>
      <c r="E8" s="100"/>
      <c r="F8" s="26">
        <v>2</v>
      </c>
      <c r="G8" s="27">
        <v>3</v>
      </c>
      <c r="H8" s="27">
        <v>4</v>
      </c>
      <c r="I8" s="27">
        <v>5</v>
      </c>
      <c r="J8" s="27">
        <v>6</v>
      </c>
      <c r="K8" s="27">
        <v>7</v>
      </c>
    </row>
    <row r="9" spans="1:11" x14ac:dyDescent="0.3">
      <c r="A9" s="101" t="s">
        <v>82</v>
      </c>
      <c r="B9" s="102"/>
      <c r="C9" s="102"/>
      <c r="D9" s="102"/>
      <c r="E9" s="103"/>
      <c r="F9" s="30">
        <f>SUM(F10:F11)</f>
        <v>1350784.62</v>
      </c>
      <c r="G9" s="30">
        <f t="shared" ref="G9:I9" si="0">SUM(G10:G11)</f>
        <v>3122216</v>
      </c>
      <c r="H9" s="30">
        <f t="shared" si="0"/>
        <v>3424332</v>
      </c>
      <c r="I9" s="30">
        <f t="shared" si="0"/>
        <v>1563783.23</v>
      </c>
      <c r="J9" s="30">
        <f t="shared" ref="J9:J15" si="1">IFERROR(I9/F9*100,0)</f>
        <v>115.76851015671173</v>
      </c>
      <c r="K9" s="30">
        <f t="shared" ref="K9:K15" si="2">IFERROR(I9/H9*100,0)</f>
        <v>45.666811220407368</v>
      </c>
    </row>
    <row r="10" spans="1:11" x14ac:dyDescent="0.3">
      <c r="A10" s="97" t="s">
        <v>83</v>
      </c>
      <c r="B10" s="98"/>
      <c r="C10" s="98"/>
      <c r="D10" s="98"/>
      <c r="E10" s="104"/>
      <c r="F10" s="31">
        <f>' Račun prihoda i rashoda'!B8</f>
        <v>1350608.08</v>
      </c>
      <c r="G10" s="31">
        <f>' Račun prihoda i rashoda'!C8</f>
        <v>3122086</v>
      </c>
      <c r="H10" s="31">
        <f>' Račun prihoda i rashoda'!D8</f>
        <v>3424202</v>
      </c>
      <c r="I10" s="31">
        <f>' Račun prihoda i rashoda'!E8</f>
        <v>1563603.23</v>
      </c>
      <c r="J10" s="31">
        <f t="shared" si="1"/>
        <v>115.77031510132826</v>
      </c>
      <c r="K10" s="31">
        <f t="shared" si="2"/>
        <v>45.663288263951721</v>
      </c>
    </row>
    <row r="11" spans="1:11" x14ac:dyDescent="0.3">
      <c r="A11" s="105" t="s">
        <v>84</v>
      </c>
      <c r="B11" s="104"/>
      <c r="C11" s="104"/>
      <c r="D11" s="104"/>
      <c r="E11" s="104"/>
      <c r="F11" s="31">
        <f>' Račun prihoda i rashoda'!B24</f>
        <v>176.54</v>
      </c>
      <c r="G11" s="31">
        <f>' Račun prihoda i rashoda'!C24</f>
        <v>130</v>
      </c>
      <c r="H11" s="31">
        <f>' Račun prihoda i rashoda'!D24</f>
        <v>130</v>
      </c>
      <c r="I11" s="31">
        <f>' Račun prihoda i rashoda'!E24</f>
        <v>180</v>
      </c>
      <c r="J11" s="31">
        <f t="shared" si="1"/>
        <v>101.95989577432879</v>
      </c>
      <c r="K11" s="31">
        <f t="shared" si="2"/>
        <v>138.46153846153845</v>
      </c>
    </row>
    <row r="12" spans="1:11" x14ac:dyDescent="0.3">
      <c r="A12" s="32" t="s">
        <v>85</v>
      </c>
      <c r="B12" s="29"/>
      <c r="C12" s="29"/>
      <c r="D12" s="29"/>
      <c r="E12" s="29"/>
      <c r="F12" s="30">
        <f>SUM(F13:F14)</f>
        <v>1550631.44</v>
      </c>
      <c r="G12" s="30">
        <f t="shared" ref="G12:I12" si="3">SUM(G13:G14)</f>
        <v>3122216</v>
      </c>
      <c r="H12" s="30">
        <f t="shared" si="3"/>
        <v>3437113</v>
      </c>
      <c r="I12" s="30">
        <f t="shared" si="3"/>
        <v>1576115.1300000001</v>
      </c>
      <c r="J12" s="30">
        <f t="shared" si="1"/>
        <v>101.64343952680338</v>
      </c>
      <c r="K12" s="30">
        <f t="shared" si="2"/>
        <v>45.85578449122854</v>
      </c>
    </row>
    <row r="13" spans="1:11" x14ac:dyDescent="0.3">
      <c r="A13" s="106" t="s">
        <v>86</v>
      </c>
      <c r="B13" s="98"/>
      <c r="C13" s="98"/>
      <c r="D13" s="98"/>
      <c r="E13" s="98"/>
      <c r="F13" s="31">
        <f>' Račun prihoda i rashoda'!B29</f>
        <v>1548066.48</v>
      </c>
      <c r="G13" s="31">
        <f>' Račun prihoda i rashoda'!C29</f>
        <v>3048771</v>
      </c>
      <c r="H13" s="31">
        <f>' Račun prihoda i rashoda'!D29</f>
        <v>3271439</v>
      </c>
      <c r="I13" s="31">
        <f>' Račun prihoda i rashoda'!E29</f>
        <v>1571885.02</v>
      </c>
      <c r="J13" s="31">
        <f t="shared" si="1"/>
        <v>101.53859929839706</v>
      </c>
      <c r="K13" s="31">
        <f t="shared" si="2"/>
        <v>48.048733905782747</v>
      </c>
    </row>
    <row r="14" spans="1:11" x14ac:dyDescent="0.3">
      <c r="A14" s="105" t="s">
        <v>87</v>
      </c>
      <c r="B14" s="104"/>
      <c r="C14" s="104"/>
      <c r="D14" s="104"/>
      <c r="E14" s="104"/>
      <c r="F14" s="31">
        <f>' Račun prihoda i rashoda'!B74</f>
        <v>2564.96</v>
      </c>
      <c r="G14" s="31">
        <f>' Račun prihoda i rashoda'!C74</f>
        <v>73445</v>
      </c>
      <c r="H14" s="31">
        <f>' Račun prihoda i rashoda'!D74</f>
        <v>165674</v>
      </c>
      <c r="I14" s="31">
        <f>' Račun prihoda i rashoda'!E74</f>
        <v>4230.1099999999997</v>
      </c>
      <c r="J14" s="31">
        <f t="shared" si="1"/>
        <v>164.91914103923645</v>
      </c>
      <c r="K14" s="31">
        <f t="shared" si="2"/>
        <v>2.5532732957494835</v>
      </c>
    </row>
    <row r="15" spans="1:11" x14ac:dyDescent="0.3">
      <c r="A15" s="107" t="s">
        <v>88</v>
      </c>
      <c r="B15" s="102"/>
      <c r="C15" s="102"/>
      <c r="D15" s="102"/>
      <c r="E15" s="102"/>
      <c r="F15" s="30">
        <f t="shared" ref="F15" si="4">F9-F12</f>
        <v>-199846.81999999983</v>
      </c>
      <c r="G15" s="30">
        <f t="shared" ref="G15:H15" si="5">G9-G12</f>
        <v>0</v>
      </c>
      <c r="H15" s="30">
        <f t="shared" si="5"/>
        <v>-12781</v>
      </c>
      <c r="I15" s="30">
        <f>I9-I12</f>
        <v>-12331.90000000014</v>
      </c>
      <c r="J15" s="30">
        <f t="shared" si="1"/>
        <v>6.1706761208410272</v>
      </c>
      <c r="K15" s="30">
        <f t="shared" si="2"/>
        <v>96.486190438933889</v>
      </c>
    </row>
    <row r="16" spans="1:11" ht="17.399999999999999" x14ac:dyDescent="0.3">
      <c r="A16" s="18"/>
      <c r="B16" s="33"/>
      <c r="C16" s="33"/>
      <c r="D16" s="33"/>
      <c r="E16" s="33"/>
      <c r="F16" s="33"/>
      <c r="G16" s="33"/>
      <c r="H16" s="34"/>
      <c r="I16" s="34"/>
      <c r="J16" s="34"/>
      <c r="K16" s="34"/>
    </row>
    <row r="17" spans="1:42" ht="18" customHeight="1" x14ac:dyDescent="0.3">
      <c r="A17" s="108" t="s">
        <v>89</v>
      </c>
      <c r="B17" s="108"/>
      <c r="C17" s="108"/>
      <c r="D17" s="108"/>
      <c r="E17" s="108"/>
      <c r="F17" s="33"/>
      <c r="G17" s="33"/>
      <c r="H17" s="34"/>
      <c r="I17" s="34"/>
      <c r="J17" s="34"/>
      <c r="K17" s="34"/>
    </row>
    <row r="18" spans="1:42" ht="39.6" x14ac:dyDescent="0.3">
      <c r="A18" s="109" t="s">
        <v>81</v>
      </c>
      <c r="B18" s="110"/>
      <c r="C18" s="110"/>
      <c r="D18" s="110"/>
      <c r="E18" s="111"/>
      <c r="F18" s="24" t="s">
        <v>159</v>
      </c>
      <c r="G18" s="25" t="s">
        <v>160</v>
      </c>
      <c r="H18" s="25" t="s">
        <v>164</v>
      </c>
      <c r="I18" s="24" t="s">
        <v>161</v>
      </c>
      <c r="J18" s="25" t="s">
        <v>74</v>
      </c>
      <c r="K18" s="25" t="s">
        <v>75</v>
      </c>
    </row>
    <row r="19" spans="1:42" s="28" customFormat="1" x14ac:dyDescent="0.3">
      <c r="A19" s="99">
        <v>1</v>
      </c>
      <c r="B19" s="99"/>
      <c r="C19" s="99"/>
      <c r="D19" s="99"/>
      <c r="E19" s="100"/>
      <c r="F19" s="26">
        <v>2</v>
      </c>
      <c r="G19" s="27">
        <v>3</v>
      </c>
      <c r="H19" s="27">
        <v>4</v>
      </c>
      <c r="I19" s="27">
        <v>5</v>
      </c>
      <c r="J19" s="27">
        <v>6</v>
      </c>
      <c r="K19" s="27">
        <v>7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 x14ac:dyDescent="0.3">
      <c r="A20" s="97" t="s">
        <v>90</v>
      </c>
      <c r="B20" s="112"/>
      <c r="C20" s="112"/>
      <c r="D20" s="112"/>
      <c r="E20" s="113"/>
      <c r="F20" s="31">
        <v>0</v>
      </c>
      <c r="G20" s="31">
        <v>0</v>
      </c>
      <c r="H20" s="31">
        <v>0</v>
      </c>
      <c r="I20" s="31">
        <v>0</v>
      </c>
      <c r="J20" s="31">
        <f t="shared" ref="J20:J22" si="6">IFERROR(I20/F20*100,0)</f>
        <v>0</v>
      </c>
      <c r="K20" s="31">
        <f t="shared" ref="K20:K22" si="7">IFERROR(I20/H20*100,0)</f>
        <v>0</v>
      </c>
    </row>
    <row r="21" spans="1:42" x14ac:dyDescent="0.3">
      <c r="A21" s="97" t="s">
        <v>91</v>
      </c>
      <c r="B21" s="98"/>
      <c r="C21" s="98"/>
      <c r="D21" s="98"/>
      <c r="E21" s="98"/>
      <c r="F21" s="31">
        <v>0</v>
      </c>
      <c r="G21" s="31">
        <v>0</v>
      </c>
      <c r="H21" s="31">
        <v>0</v>
      </c>
      <c r="I21" s="31">
        <v>0</v>
      </c>
      <c r="J21" s="31">
        <f t="shared" si="6"/>
        <v>0</v>
      </c>
      <c r="K21" s="31">
        <f t="shared" si="7"/>
        <v>0</v>
      </c>
    </row>
    <row r="22" spans="1:42" s="35" customFormat="1" ht="15" customHeight="1" x14ac:dyDescent="0.3">
      <c r="A22" s="90" t="s">
        <v>92</v>
      </c>
      <c r="B22" s="91"/>
      <c r="C22" s="91"/>
      <c r="D22" s="91"/>
      <c r="E22" s="92"/>
      <c r="F22" s="30">
        <f>F20-F21</f>
        <v>0</v>
      </c>
      <c r="G22" s="30">
        <f t="shared" ref="G22:I22" si="8">G20-G21</f>
        <v>0</v>
      </c>
      <c r="H22" s="30">
        <f t="shared" si="8"/>
        <v>0</v>
      </c>
      <c r="I22" s="30">
        <f t="shared" si="8"/>
        <v>0</v>
      </c>
      <c r="J22" s="30">
        <f t="shared" si="6"/>
        <v>0</v>
      </c>
      <c r="K22" s="30">
        <f t="shared" si="7"/>
        <v>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35" customFormat="1" ht="15" customHeight="1" x14ac:dyDescent="0.3">
      <c r="A23" s="93" t="s">
        <v>93</v>
      </c>
      <c r="B23" s="94"/>
      <c r="C23" s="94"/>
      <c r="D23" s="94"/>
      <c r="E23" s="95"/>
      <c r="F23" s="42">
        <v>5126</v>
      </c>
      <c r="G23" s="42">
        <v>0</v>
      </c>
      <c r="H23" s="42">
        <v>12781</v>
      </c>
      <c r="I23" s="42">
        <v>12781</v>
      </c>
      <c r="J23" s="42">
        <f t="shared" ref="J23:J25" si="9">IFERROR(I23/F23*100,0)</f>
        <v>249.33671478735855</v>
      </c>
      <c r="K23" s="42">
        <f t="shared" ref="K23:K25" si="10">IFERROR(I23/H23*100,0)</f>
        <v>100</v>
      </c>
      <c r="L23" s="89" t="s">
        <v>101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35" customFormat="1" ht="15" customHeight="1" x14ac:dyDescent="0.3">
      <c r="A24" s="87" t="s">
        <v>99</v>
      </c>
      <c r="B24" s="88"/>
      <c r="C24" s="88"/>
      <c r="D24" s="88"/>
      <c r="E24" s="88"/>
      <c r="F24" s="42">
        <f>F9+F20+F23</f>
        <v>1355910.62</v>
      </c>
      <c r="G24" s="42">
        <f t="shared" ref="G24:I24" si="11">G9+G20+G23</f>
        <v>3122216</v>
      </c>
      <c r="H24" s="42">
        <f t="shared" si="11"/>
        <v>3437113</v>
      </c>
      <c r="I24" s="42">
        <f t="shared" si="11"/>
        <v>1576564.23</v>
      </c>
      <c r="J24" s="42">
        <f t="shared" si="9"/>
        <v>116.27346277441207</v>
      </c>
      <c r="K24" s="42">
        <f t="shared" si="10"/>
        <v>45.868850689517629</v>
      </c>
      <c r="L24" s="89"/>
      <c r="M24" s="78"/>
      <c r="N24" s="78"/>
      <c r="O24" s="78"/>
      <c r="P24" s="78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x14ac:dyDescent="0.3">
      <c r="A25" s="87" t="s">
        <v>100</v>
      </c>
      <c r="B25" s="88"/>
      <c r="C25" s="88"/>
      <c r="D25" s="88"/>
      <c r="E25" s="88"/>
      <c r="F25" s="42">
        <f>F12+F21</f>
        <v>1550631.44</v>
      </c>
      <c r="G25" s="42">
        <f t="shared" ref="G25:I25" si="12">G12+G21</f>
        <v>3122216</v>
      </c>
      <c r="H25" s="42">
        <f t="shared" si="12"/>
        <v>3437113</v>
      </c>
      <c r="I25" s="42">
        <f t="shared" si="12"/>
        <v>1576115.1300000001</v>
      </c>
      <c r="J25" s="42">
        <f t="shared" si="9"/>
        <v>101.64343952680338</v>
      </c>
      <c r="K25" s="42">
        <f t="shared" si="10"/>
        <v>45.85578449122854</v>
      </c>
      <c r="L25" s="89"/>
    </row>
    <row r="26" spans="1:42" ht="15.6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8"/>
      <c r="K26" s="20"/>
    </row>
    <row r="27" spans="1:42" ht="15.6" x14ac:dyDescent="0.3">
      <c r="A27" s="96" t="s">
        <v>94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</row>
    <row r="28" spans="1:42" ht="15.6" x14ac:dyDescent="0.3">
      <c r="A28" s="39"/>
      <c r="B28" s="40"/>
      <c r="C28" s="40"/>
      <c r="D28" s="40"/>
      <c r="E28" s="40"/>
      <c r="F28" s="41"/>
      <c r="G28" s="41"/>
      <c r="H28" s="41"/>
      <c r="I28" s="41"/>
      <c r="J28" s="41"/>
    </row>
    <row r="29" spans="1:42" ht="15" customHeight="1" x14ac:dyDescent="0.3">
      <c r="A29" s="85" t="s">
        <v>95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1:42" x14ac:dyDescent="0.3">
      <c r="A30" s="85" t="s">
        <v>96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</row>
    <row r="31" spans="1:42" ht="15" customHeight="1" x14ac:dyDescent="0.3">
      <c r="A31" s="85" t="s">
        <v>97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2" ht="36.75" customHeight="1" x14ac:dyDescent="0.3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11" ht="15" customHeight="1" x14ac:dyDescent="0.3">
      <c r="A33" s="86" t="s">
        <v>98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</row>
    <row r="34" spans="1:11" x14ac:dyDescent="0.3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</row>
  </sheetData>
  <mergeCells count="28">
    <mergeCell ref="A7:E7"/>
    <mergeCell ref="A1:K1"/>
    <mergeCell ref="A2:K2"/>
    <mergeCell ref="A3:C3"/>
    <mergeCell ref="A4:K4"/>
    <mergeCell ref="A6:E6"/>
    <mergeCell ref="A21:E21"/>
    <mergeCell ref="A8:E8"/>
    <mergeCell ref="A9:E9"/>
    <mergeCell ref="A10:E10"/>
    <mergeCell ref="A11:E11"/>
    <mergeCell ref="A13:E13"/>
    <mergeCell ref="A14:E14"/>
    <mergeCell ref="A15:E15"/>
    <mergeCell ref="A17:E17"/>
    <mergeCell ref="A18:E18"/>
    <mergeCell ref="A19:E19"/>
    <mergeCell ref="A20:E20"/>
    <mergeCell ref="A31:K32"/>
    <mergeCell ref="A33:K34"/>
    <mergeCell ref="A24:E24"/>
    <mergeCell ref="L23:L25"/>
    <mergeCell ref="A22:E22"/>
    <mergeCell ref="A23:E23"/>
    <mergeCell ref="A25:E25"/>
    <mergeCell ref="A27:K27"/>
    <mergeCell ref="A29:K29"/>
    <mergeCell ref="A30:K30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9"/>
  <sheetViews>
    <sheetView showGridLines="0" workbookViewId="0">
      <selection activeCell="F73" sqref="F73:G73"/>
    </sheetView>
  </sheetViews>
  <sheetFormatPr defaultRowHeight="9" x14ac:dyDescent="0.15"/>
  <cols>
    <col min="1" max="1" width="59.6640625" style="74" customWidth="1"/>
    <col min="2" max="5" width="13" style="1" customWidth="1"/>
    <col min="6" max="7" width="8.5546875" style="1" customWidth="1"/>
    <col min="8" max="16384" width="8.88671875" style="1"/>
  </cols>
  <sheetData>
    <row r="1" spans="1:11" ht="15.6" x14ac:dyDescent="0.15">
      <c r="A1" s="117" t="s">
        <v>76</v>
      </c>
      <c r="B1" s="117"/>
      <c r="C1" s="117"/>
      <c r="D1" s="117"/>
      <c r="E1" s="117"/>
      <c r="F1" s="117"/>
      <c r="G1" s="117"/>
      <c r="H1" s="15"/>
      <c r="I1" s="15"/>
      <c r="J1" s="15"/>
      <c r="K1" s="15"/>
    </row>
    <row r="2" spans="1:11" ht="15.6" x14ac:dyDescent="0.15">
      <c r="A2" s="117" t="s">
        <v>77</v>
      </c>
      <c r="B2" s="117"/>
      <c r="C2" s="117"/>
      <c r="D2" s="117"/>
      <c r="E2" s="117"/>
      <c r="F2" s="117"/>
      <c r="G2" s="117"/>
    </row>
    <row r="3" spans="1:11" ht="15.6" x14ac:dyDescent="0.15">
      <c r="A3" s="117" t="s">
        <v>78</v>
      </c>
      <c r="B3" s="117"/>
      <c r="C3" s="117"/>
      <c r="D3" s="117"/>
      <c r="E3" s="117"/>
      <c r="F3" s="117"/>
      <c r="G3" s="117"/>
    </row>
    <row r="4" spans="1:11" x14ac:dyDescent="0.15">
      <c r="A4" s="73"/>
    </row>
    <row r="5" spans="1:11" x14ac:dyDescent="0.15">
      <c r="A5" s="73"/>
    </row>
    <row r="6" spans="1:11" s="2" customFormat="1" ht="39.6" x14ac:dyDescent="0.15">
      <c r="A6" s="5" t="s">
        <v>0</v>
      </c>
      <c r="B6" s="5" t="s">
        <v>159</v>
      </c>
      <c r="C6" s="5" t="s">
        <v>160</v>
      </c>
      <c r="D6" s="5" t="s">
        <v>164</v>
      </c>
      <c r="E6" s="5" t="s">
        <v>161</v>
      </c>
      <c r="F6" s="5" t="s">
        <v>74</v>
      </c>
      <c r="G6" s="5" t="s">
        <v>75</v>
      </c>
    </row>
    <row r="7" spans="1:11" s="3" customFormat="1" ht="13.2" x14ac:dyDescent="0.1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</row>
    <row r="8" spans="1:11" s="4" customFormat="1" ht="13.2" x14ac:dyDescent="0.15">
      <c r="A8" s="8" t="s">
        <v>1</v>
      </c>
      <c r="B8" s="9">
        <v>1350608.08</v>
      </c>
      <c r="C8" s="9">
        <v>3122086</v>
      </c>
      <c r="D8" s="9">
        <v>3424202</v>
      </c>
      <c r="E8" s="9">
        <v>1563603.23</v>
      </c>
      <c r="F8" s="10">
        <f>IFERROR(E8/B8*100,0)</f>
        <v>115.77031510132826</v>
      </c>
      <c r="G8" s="10">
        <f>IFERROR(E8/D8*100,0)</f>
        <v>45.663288263951721</v>
      </c>
    </row>
    <row r="9" spans="1:11" s="4" customFormat="1" ht="13.2" x14ac:dyDescent="0.15">
      <c r="A9" s="8" t="s">
        <v>2</v>
      </c>
      <c r="B9" s="9">
        <v>1131253.92</v>
      </c>
      <c r="C9" s="9">
        <v>2528299</v>
      </c>
      <c r="D9" s="9">
        <v>2728313</v>
      </c>
      <c r="E9" s="9">
        <v>1280518.51</v>
      </c>
      <c r="F9" s="10">
        <f t="shared" ref="F9:F24" si="0">IFERROR(E9/B9*100,0)</f>
        <v>113.19461416761322</v>
      </c>
      <c r="G9" s="10">
        <f t="shared" ref="G9:G24" si="1">IFERROR(E9/D9*100,0)</f>
        <v>46.934443005622889</v>
      </c>
    </row>
    <row r="10" spans="1:11" s="3" customFormat="1" ht="26.4" x14ac:dyDescent="0.15">
      <c r="A10" s="11" t="s">
        <v>3</v>
      </c>
      <c r="B10" s="12">
        <v>1131253.92</v>
      </c>
      <c r="C10" s="13"/>
      <c r="D10" s="13"/>
      <c r="E10" s="12">
        <v>1280518.51</v>
      </c>
      <c r="F10" s="14">
        <f t="shared" si="0"/>
        <v>113.19461416761322</v>
      </c>
      <c r="G10" s="14">
        <f t="shared" si="1"/>
        <v>0</v>
      </c>
    </row>
    <row r="11" spans="1:11" s="3" customFormat="1" ht="26.4" x14ac:dyDescent="0.15">
      <c r="A11" s="11" t="s">
        <v>4</v>
      </c>
      <c r="B11" s="12">
        <v>1131253.92</v>
      </c>
      <c r="C11" s="13"/>
      <c r="D11" s="13"/>
      <c r="E11" s="12">
        <v>1280518.51</v>
      </c>
      <c r="F11" s="14">
        <f t="shared" si="0"/>
        <v>113.19461416761322</v>
      </c>
      <c r="G11" s="14">
        <f t="shared" si="1"/>
        <v>0</v>
      </c>
    </row>
    <row r="12" spans="1:11" s="3" customFormat="1" ht="26.4" x14ac:dyDescent="0.15">
      <c r="A12" s="11" t="s">
        <v>5</v>
      </c>
      <c r="B12" s="12">
        <v>23616</v>
      </c>
      <c r="C12" s="13">
        <v>115447</v>
      </c>
      <c r="D12" s="13">
        <v>109706</v>
      </c>
      <c r="E12" s="12">
        <v>33819.199999999997</v>
      </c>
      <c r="F12" s="14">
        <f t="shared" si="0"/>
        <v>143.20460704607046</v>
      </c>
      <c r="G12" s="14">
        <f t="shared" si="1"/>
        <v>30.827119756439934</v>
      </c>
    </row>
    <row r="13" spans="1:11" s="4" customFormat="1" ht="13.2" x14ac:dyDescent="0.15">
      <c r="A13" s="8" t="s">
        <v>6</v>
      </c>
      <c r="B13" s="9">
        <v>23616</v>
      </c>
      <c r="C13" s="9"/>
      <c r="D13" s="9"/>
      <c r="E13" s="9">
        <v>33819.199999999997</v>
      </c>
      <c r="F13" s="10">
        <f t="shared" si="0"/>
        <v>143.20460704607046</v>
      </c>
      <c r="G13" s="10">
        <f t="shared" si="1"/>
        <v>0</v>
      </c>
    </row>
    <row r="14" spans="1:11" s="4" customFormat="1" ht="13.2" x14ac:dyDescent="0.15">
      <c r="A14" s="8" t="s">
        <v>7</v>
      </c>
      <c r="B14" s="9">
        <v>23616</v>
      </c>
      <c r="C14" s="76"/>
      <c r="D14" s="76"/>
      <c r="E14" s="9">
        <v>33819.199999999997</v>
      </c>
      <c r="F14" s="77">
        <f t="shared" si="0"/>
        <v>143.20460704607046</v>
      </c>
      <c r="G14" s="77">
        <f t="shared" si="1"/>
        <v>0</v>
      </c>
    </row>
    <row r="15" spans="1:11" s="3" customFormat="1" ht="26.4" x14ac:dyDescent="0.15">
      <c r="A15" s="11" t="s">
        <v>8</v>
      </c>
      <c r="B15" s="12">
        <v>2241.5</v>
      </c>
      <c r="C15" s="13">
        <v>6433</v>
      </c>
      <c r="D15" s="13">
        <v>6433</v>
      </c>
      <c r="E15" s="12">
        <v>1441.5</v>
      </c>
      <c r="F15" s="14">
        <f t="shared" si="0"/>
        <v>64.309614097702422</v>
      </c>
      <c r="G15" s="14">
        <f t="shared" si="1"/>
        <v>22.407896782216696</v>
      </c>
    </row>
    <row r="16" spans="1:11" s="3" customFormat="1" ht="13.2" x14ac:dyDescent="0.15">
      <c r="A16" s="11" t="s">
        <v>9</v>
      </c>
      <c r="B16" s="12">
        <v>541.5</v>
      </c>
      <c r="C16" s="12"/>
      <c r="D16" s="12"/>
      <c r="E16" s="12">
        <v>541.5</v>
      </c>
      <c r="F16" s="75">
        <f t="shared" si="0"/>
        <v>100</v>
      </c>
      <c r="G16" s="75">
        <f t="shared" si="1"/>
        <v>0</v>
      </c>
    </row>
    <row r="17" spans="1:7" s="4" customFormat="1" ht="13.2" x14ac:dyDescent="0.15">
      <c r="A17" s="8" t="s">
        <v>10</v>
      </c>
      <c r="B17" s="9">
        <v>541.5</v>
      </c>
      <c r="C17" s="76"/>
      <c r="D17" s="76"/>
      <c r="E17" s="9">
        <v>541.5</v>
      </c>
      <c r="F17" s="77">
        <f t="shared" si="0"/>
        <v>100</v>
      </c>
      <c r="G17" s="77">
        <f t="shared" si="1"/>
        <v>0</v>
      </c>
    </row>
    <row r="18" spans="1:7" s="3" customFormat="1" ht="26.4" x14ac:dyDescent="0.15">
      <c r="A18" s="11" t="s">
        <v>179</v>
      </c>
      <c r="B18" s="12">
        <v>1700</v>
      </c>
      <c r="C18" s="13"/>
      <c r="D18" s="13"/>
      <c r="E18" s="12">
        <v>900</v>
      </c>
      <c r="F18" s="14">
        <f t="shared" si="0"/>
        <v>52.941176470588239</v>
      </c>
      <c r="G18" s="14">
        <f t="shared" si="1"/>
        <v>0</v>
      </c>
    </row>
    <row r="19" spans="1:7" s="3" customFormat="1" ht="13.2" x14ac:dyDescent="0.15">
      <c r="A19" s="11" t="s">
        <v>180</v>
      </c>
      <c r="B19" s="12">
        <v>1700</v>
      </c>
      <c r="C19" s="13"/>
      <c r="D19" s="13"/>
      <c r="E19" s="12">
        <v>900</v>
      </c>
      <c r="F19" s="14">
        <f t="shared" si="0"/>
        <v>52.941176470588239</v>
      </c>
      <c r="G19" s="14">
        <f t="shared" si="1"/>
        <v>0</v>
      </c>
    </row>
    <row r="20" spans="1:7" s="4" customFormat="1" ht="26.4" x14ac:dyDescent="0.15">
      <c r="A20" s="8" t="s">
        <v>11</v>
      </c>
      <c r="B20" s="9">
        <v>193496.66</v>
      </c>
      <c r="C20" s="76">
        <v>471907</v>
      </c>
      <c r="D20" s="76">
        <v>579750</v>
      </c>
      <c r="E20" s="9">
        <v>247824.02</v>
      </c>
      <c r="F20" s="77">
        <f t="shared" si="0"/>
        <v>128.07663966912918</v>
      </c>
      <c r="G20" s="77">
        <f t="shared" si="1"/>
        <v>42.746704614057784</v>
      </c>
    </row>
    <row r="21" spans="1:7" s="3" customFormat="1" ht="26.4" x14ac:dyDescent="0.15">
      <c r="A21" s="11" t="s">
        <v>12</v>
      </c>
      <c r="B21" s="12">
        <v>193496.66</v>
      </c>
      <c r="C21" s="13"/>
      <c r="D21" s="13"/>
      <c r="E21" s="13">
        <v>247824.02</v>
      </c>
      <c r="F21" s="14">
        <f t="shared" si="0"/>
        <v>128.07663966912918</v>
      </c>
      <c r="G21" s="14">
        <f t="shared" si="1"/>
        <v>0</v>
      </c>
    </row>
    <row r="22" spans="1:7" s="3" customFormat="1" ht="26.4" x14ac:dyDescent="0.15">
      <c r="A22" s="11" t="s">
        <v>13</v>
      </c>
      <c r="B22" s="12">
        <v>192533.66</v>
      </c>
      <c r="C22" s="12"/>
      <c r="D22" s="12"/>
      <c r="E22" s="12">
        <v>246861.02</v>
      </c>
      <c r="F22" s="75">
        <f t="shared" si="0"/>
        <v>128.21707123834864</v>
      </c>
      <c r="G22" s="75">
        <f t="shared" si="1"/>
        <v>0</v>
      </c>
    </row>
    <row r="23" spans="1:7" s="3" customFormat="1" ht="26.4" x14ac:dyDescent="0.15">
      <c r="A23" s="11" t="s">
        <v>14</v>
      </c>
      <c r="B23" s="12">
        <v>963</v>
      </c>
      <c r="C23" s="13"/>
      <c r="D23" s="13"/>
      <c r="E23" s="12">
        <v>963</v>
      </c>
      <c r="F23" s="14">
        <f t="shared" si="0"/>
        <v>100</v>
      </c>
      <c r="G23" s="14">
        <f t="shared" si="1"/>
        <v>0</v>
      </c>
    </row>
    <row r="24" spans="1:7" s="4" customFormat="1" ht="13.2" x14ac:dyDescent="0.15">
      <c r="A24" s="8" t="s">
        <v>15</v>
      </c>
      <c r="B24" s="9">
        <v>176.54</v>
      </c>
      <c r="C24" s="76">
        <v>130</v>
      </c>
      <c r="D24" s="76">
        <v>130</v>
      </c>
      <c r="E24" s="9">
        <v>180</v>
      </c>
      <c r="F24" s="77">
        <f t="shared" si="0"/>
        <v>101.95989577432879</v>
      </c>
      <c r="G24" s="77">
        <f t="shared" si="1"/>
        <v>138.46153846153845</v>
      </c>
    </row>
    <row r="25" spans="1:7" s="4" customFormat="1" ht="13.2" x14ac:dyDescent="0.15">
      <c r="A25" s="8" t="s">
        <v>16</v>
      </c>
      <c r="B25" s="9">
        <v>176.54</v>
      </c>
      <c r="C25" s="76">
        <v>130</v>
      </c>
      <c r="D25" s="76">
        <v>130</v>
      </c>
      <c r="E25" s="9">
        <v>180</v>
      </c>
      <c r="F25" s="77">
        <f t="shared" ref="F25:F88" si="2">IFERROR(E25/B25*100,0)</f>
        <v>101.95989577432879</v>
      </c>
      <c r="G25" s="77">
        <f t="shared" ref="G25:G88" si="3">IFERROR(E25/D25*100,0)</f>
        <v>138.46153846153845</v>
      </c>
    </row>
    <row r="26" spans="1:7" s="3" customFormat="1" ht="13.2" x14ac:dyDescent="0.15">
      <c r="A26" s="11" t="s">
        <v>17</v>
      </c>
      <c r="B26" s="12">
        <v>176.54</v>
      </c>
      <c r="C26" s="12"/>
      <c r="D26" s="12"/>
      <c r="E26" s="12">
        <v>180</v>
      </c>
      <c r="F26" s="75">
        <f t="shared" si="2"/>
        <v>101.95989577432879</v>
      </c>
      <c r="G26" s="75">
        <f t="shared" si="3"/>
        <v>0</v>
      </c>
    </row>
    <row r="27" spans="1:7" s="3" customFormat="1" ht="13.2" x14ac:dyDescent="0.15">
      <c r="A27" s="11" t="s">
        <v>181</v>
      </c>
      <c r="B27" s="12">
        <v>176.54</v>
      </c>
      <c r="C27" s="12"/>
      <c r="D27" s="12"/>
      <c r="E27" s="12">
        <v>180</v>
      </c>
      <c r="F27" s="75">
        <f t="shared" si="2"/>
        <v>101.95989577432879</v>
      </c>
      <c r="G27" s="75">
        <f t="shared" si="3"/>
        <v>0</v>
      </c>
    </row>
    <row r="28" spans="1:7" s="4" customFormat="1" ht="13.2" x14ac:dyDescent="0.15">
      <c r="A28" s="70" t="s">
        <v>18</v>
      </c>
      <c r="B28" s="71">
        <v>1350784.62</v>
      </c>
      <c r="C28" s="71">
        <v>3122216</v>
      </c>
      <c r="D28" s="71">
        <v>3424332</v>
      </c>
      <c r="E28" s="71">
        <v>1563783.23</v>
      </c>
      <c r="F28" s="72">
        <f t="shared" si="2"/>
        <v>115.76851015671173</v>
      </c>
      <c r="G28" s="72">
        <f t="shared" si="3"/>
        <v>45.666811220407368</v>
      </c>
    </row>
    <row r="29" spans="1:7" s="4" customFormat="1" ht="13.2" x14ac:dyDescent="0.15">
      <c r="A29" s="8" t="s">
        <v>19</v>
      </c>
      <c r="B29" s="9">
        <v>1548066.48</v>
      </c>
      <c r="C29" s="9">
        <v>3048771</v>
      </c>
      <c r="D29" s="9">
        <v>3271439</v>
      </c>
      <c r="E29" s="9">
        <v>1571885.02</v>
      </c>
      <c r="F29" s="10">
        <f t="shared" si="2"/>
        <v>101.53859929839706</v>
      </c>
      <c r="G29" s="10">
        <f t="shared" si="3"/>
        <v>48.048733905782747</v>
      </c>
    </row>
    <row r="30" spans="1:7" s="4" customFormat="1" ht="13.2" x14ac:dyDescent="0.15">
      <c r="A30" s="8" t="s">
        <v>20</v>
      </c>
      <c r="B30" s="9">
        <v>1275886.24</v>
      </c>
      <c r="C30" s="9">
        <v>2466400</v>
      </c>
      <c r="D30" s="9">
        <v>2667735</v>
      </c>
      <c r="E30" s="9">
        <v>1273526.3</v>
      </c>
      <c r="F30" s="10">
        <f t="shared" si="2"/>
        <v>99.815035233862233</v>
      </c>
      <c r="G30" s="10">
        <f t="shared" si="3"/>
        <v>47.738111169212836</v>
      </c>
    </row>
    <row r="31" spans="1:7" s="3" customFormat="1" ht="13.2" x14ac:dyDescent="0.15">
      <c r="A31" s="11" t="s">
        <v>21</v>
      </c>
      <c r="B31" s="12">
        <v>1064126.02</v>
      </c>
      <c r="C31" s="13"/>
      <c r="D31" s="13"/>
      <c r="E31" s="12">
        <v>1061294.58</v>
      </c>
      <c r="F31" s="14">
        <f t="shared" si="2"/>
        <v>99.733918732670418</v>
      </c>
      <c r="G31" s="14">
        <f t="shared" si="3"/>
        <v>0</v>
      </c>
    </row>
    <row r="32" spans="1:7" s="3" customFormat="1" ht="13.2" x14ac:dyDescent="0.15">
      <c r="A32" s="11" t="s">
        <v>22</v>
      </c>
      <c r="B32" s="12">
        <v>1064126.02</v>
      </c>
      <c r="C32" s="13"/>
      <c r="D32" s="13"/>
      <c r="E32" s="12">
        <v>1061294.58</v>
      </c>
      <c r="F32" s="14">
        <f t="shared" si="2"/>
        <v>99.733918732670418</v>
      </c>
      <c r="G32" s="14">
        <f t="shared" si="3"/>
        <v>0</v>
      </c>
    </row>
    <row r="33" spans="1:7" s="3" customFormat="1" ht="13.2" x14ac:dyDescent="0.15">
      <c r="A33" s="11" t="s">
        <v>23</v>
      </c>
      <c r="B33" s="12">
        <v>38506.1</v>
      </c>
      <c r="C33" s="13"/>
      <c r="D33" s="13"/>
      <c r="E33" s="12">
        <v>39188.03</v>
      </c>
      <c r="F33" s="14">
        <f t="shared" si="2"/>
        <v>101.77096615860863</v>
      </c>
      <c r="G33" s="14">
        <f t="shared" si="3"/>
        <v>0</v>
      </c>
    </row>
    <row r="34" spans="1:7" s="3" customFormat="1" ht="13.2" x14ac:dyDescent="0.15">
      <c r="A34" s="11" t="s">
        <v>24</v>
      </c>
      <c r="B34" s="12">
        <v>38506.1</v>
      </c>
      <c r="C34" s="13"/>
      <c r="D34" s="13"/>
      <c r="E34" s="12">
        <v>39188.03</v>
      </c>
      <c r="F34" s="14">
        <f t="shared" si="2"/>
        <v>101.77096615860863</v>
      </c>
      <c r="G34" s="14">
        <f t="shared" si="3"/>
        <v>0</v>
      </c>
    </row>
    <row r="35" spans="1:7" s="3" customFormat="1" ht="13.2" x14ac:dyDescent="0.15">
      <c r="A35" s="11" t="s">
        <v>25</v>
      </c>
      <c r="B35" s="12">
        <v>173254.12</v>
      </c>
      <c r="C35" s="13"/>
      <c r="D35" s="13"/>
      <c r="E35" s="12">
        <v>173043.69</v>
      </c>
      <c r="F35" s="14">
        <f t="shared" si="2"/>
        <v>99.878542570877968</v>
      </c>
      <c r="G35" s="14">
        <f t="shared" si="3"/>
        <v>0</v>
      </c>
    </row>
    <row r="36" spans="1:7" s="3" customFormat="1" ht="13.2" x14ac:dyDescent="0.15">
      <c r="A36" s="11" t="s">
        <v>26</v>
      </c>
      <c r="B36" s="12">
        <v>173254.12</v>
      </c>
      <c r="C36" s="13"/>
      <c r="D36" s="13"/>
      <c r="E36" s="12">
        <v>173043.69</v>
      </c>
      <c r="F36" s="14">
        <f t="shared" si="2"/>
        <v>99.878542570877968</v>
      </c>
      <c r="G36" s="14">
        <f t="shared" si="3"/>
        <v>0</v>
      </c>
    </row>
    <row r="37" spans="1:7" s="4" customFormat="1" ht="13.2" x14ac:dyDescent="0.15">
      <c r="A37" s="8" t="s">
        <v>27</v>
      </c>
      <c r="B37" s="9">
        <v>270946.31</v>
      </c>
      <c r="C37" s="9">
        <v>547508</v>
      </c>
      <c r="D37" s="9">
        <v>568841</v>
      </c>
      <c r="E37" s="9">
        <v>296664.09999999998</v>
      </c>
      <c r="F37" s="10">
        <f t="shared" si="2"/>
        <v>109.49183991470485</v>
      </c>
      <c r="G37" s="10">
        <f t="shared" si="3"/>
        <v>52.152376498881061</v>
      </c>
    </row>
    <row r="38" spans="1:7" s="3" customFormat="1" ht="13.2" x14ac:dyDescent="0.15">
      <c r="A38" s="11" t="s">
        <v>28</v>
      </c>
      <c r="B38" s="12">
        <v>29127.43</v>
      </c>
      <c r="C38" s="13"/>
      <c r="D38" s="13"/>
      <c r="E38" s="12">
        <v>29636.41</v>
      </c>
      <c r="F38" s="14">
        <f t="shared" si="2"/>
        <v>101.74742502170635</v>
      </c>
      <c r="G38" s="14">
        <f t="shared" si="3"/>
        <v>0</v>
      </c>
    </row>
    <row r="39" spans="1:7" s="3" customFormat="1" ht="13.2" x14ac:dyDescent="0.15">
      <c r="A39" s="11" t="s">
        <v>29</v>
      </c>
      <c r="B39" s="12">
        <v>4203.3999999999996</v>
      </c>
      <c r="C39" s="13"/>
      <c r="D39" s="13"/>
      <c r="E39" s="12">
        <v>3628.19</v>
      </c>
      <c r="F39" s="14">
        <f t="shared" si="2"/>
        <v>86.315601655802453</v>
      </c>
      <c r="G39" s="14">
        <f t="shared" si="3"/>
        <v>0</v>
      </c>
    </row>
    <row r="40" spans="1:7" s="3" customFormat="1" ht="13.2" x14ac:dyDescent="0.15">
      <c r="A40" s="11" t="s">
        <v>30</v>
      </c>
      <c r="B40" s="12">
        <v>21144.07</v>
      </c>
      <c r="C40" s="13"/>
      <c r="D40" s="13"/>
      <c r="E40" s="12">
        <v>23000.41</v>
      </c>
      <c r="F40" s="14">
        <f t="shared" si="2"/>
        <v>108.77948285263905</v>
      </c>
      <c r="G40" s="14">
        <f t="shared" si="3"/>
        <v>0</v>
      </c>
    </row>
    <row r="41" spans="1:7" s="3" customFormat="1" ht="13.2" x14ac:dyDescent="0.15">
      <c r="A41" s="11" t="s">
        <v>31</v>
      </c>
      <c r="B41" s="12">
        <v>920.6</v>
      </c>
      <c r="C41" s="13"/>
      <c r="D41" s="13"/>
      <c r="E41" s="12">
        <v>709.5</v>
      </c>
      <c r="F41" s="14">
        <f t="shared" si="2"/>
        <v>77.069302628720393</v>
      </c>
      <c r="G41" s="14">
        <f t="shared" si="3"/>
        <v>0</v>
      </c>
    </row>
    <row r="42" spans="1:7" s="3" customFormat="1" ht="13.2" x14ac:dyDescent="0.15">
      <c r="A42" s="11" t="s">
        <v>32</v>
      </c>
      <c r="B42" s="12">
        <v>2859.36</v>
      </c>
      <c r="C42" s="13"/>
      <c r="D42" s="13"/>
      <c r="E42" s="12">
        <v>2298.31</v>
      </c>
      <c r="F42" s="14">
        <f t="shared" si="2"/>
        <v>80.378476302389345</v>
      </c>
      <c r="G42" s="14">
        <f t="shared" si="3"/>
        <v>0</v>
      </c>
    </row>
    <row r="43" spans="1:7" s="3" customFormat="1" ht="13.2" x14ac:dyDescent="0.15">
      <c r="A43" s="11" t="s">
        <v>33</v>
      </c>
      <c r="B43" s="12">
        <v>122157.42</v>
      </c>
      <c r="C43" s="13"/>
      <c r="D43" s="13"/>
      <c r="E43" s="12">
        <v>125256.16</v>
      </c>
      <c r="F43" s="14">
        <f t="shared" si="2"/>
        <v>102.53667767377537</v>
      </c>
      <c r="G43" s="14">
        <f t="shared" si="3"/>
        <v>0</v>
      </c>
    </row>
    <row r="44" spans="1:7" s="3" customFormat="1" ht="13.2" x14ac:dyDescent="0.15">
      <c r="A44" s="11" t="s">
        <v>34</v>
      </c>
      <c r="B44" s="12">
        <v>13389.29</v>
      </c>
      <c r="C44" s="13"/>
      <c r="D44" s="13"/>
      <c r="E44" s="12">
        <v>3372.66</v>
      </c>
      <c r="F44" s="14">
        <f t="shared" si="2"/>
        <v>25.189237069329291</v>
      </c>
      <c r="G44" s="14">
        <f t="shared" si="3"/>
        <v>0</v>
      </c>
    </row>
    <row r="45" spans="1:7" s="3" customFormat="1" ht="13.2" x14ac:dyDescent="0.15">
      <c r="A45" s="11" t="s">
        <v>35</v>
      </c>
      <c r="B45" s="12">
        <v>74185.929999999993</v>
      </c>
      <c r="C45" s="13"/>
      <c r="D45" s="13"/>
      <c r="E45" s="12">
        <v>76043.92</v>
      </c>
      <c r="F45" s="14">
        <f t="shared" si="2"/>
        <v>102.5045045603661</v>
      </c>
      <c r="G45" s="14">
        <f t="shared" si="3"/>
        <v>0</v>
      </c>
    </row>
    <row r="46" spans="1:7" s="3" customFormat="1" ht="13.2" x14ac:dyDescent="0.15">
      <c r="A46" s="11" t="s">
        <v>36</v>
      </c>
      <c r="B46" s="12">
        <v>30158.66</v>
      </c>
      <c r="C46" s="13"/>
      <c r="D46" s="13"/>
      <c r="E46" s="12">
        <v>43518.77</v>
      </c>
      <c r="F46" s="14">
        <f t="shared" si="2"/>
        <v>144.2994151596921</v>
      </c>
      <c r="G46" s="14">
        <f t="shared" si="3"/>
        <v>0</v>
      </c>
    </row>
    <row r="47" spans="1:7" s="3" customFormat="1" ht="13.2" x14ac:dyDescent="0.15">
      <c r="A47" s="11" t="s">
        <v>37</v>
      </c>
      <c r="B47" s="12">
        <v>2118.86</v>
      </c>
      <c r="C47" s="13"/>
      <c r="D47" s="13"/>
      <c r="E47" s="12">
        <v>405.43</v>
      </c>
      <c r="F47" s="14">
        <f t="shared" si="2"/>
        <v>19.134345827473261</v>
      </c>
      <c r="G47" s="14">
        <f t="shared" si="3"/>
        <v>0</v>
      </c>
    </row>
    <row r="48" spans="1:7" s="3" customFormat="1" ht="13.2" x14ac:dyDescent="0.15">
      <c r="A48" s="11" t="s">
        <v>38</v>
      </c>
      <c r="B48" s="12">
        <v>2304.6799999999998</v>
      </c>
      <c r="C48" s="13"/>
      <c r="D48" s="13"/>
      <c r="E48" s="12">
        <v>1915.38</v>
      </c>
      <c r="F48" s="14">
        <f t="shared" si="2"/>
        <v>83.10828401339883</v>
      </c>
      <c r="G48" s="14">
        <f t="shared" si="3"/>
        <v>0</v>
      </c>
    </row>
    <row r="49" spans="1:7" s="3" customFormat="1" ht="13.2" x14ac:dyDescent="0.15">
      <c r="A49" s="11" t="s">
        <v>39</v>
      </c>
      <c r="B49" s="12">
        <v>116692.27</v>
      </c>
      <c r="C49" s="13"/>
      <c r="D49" s="13"/>
      <c r="E49" s="12">
        <v>138953.18</v>
      </c>
      <c r="F49" s="14">
        <f t="shared" si="2"/>
        <v>119.07659350529387</v>
      </c>
      <c r="G49" s="14">
        <f t="shared" si="3"/>
        <v>0</v>
      </c>
    </row>
    <row r="50" spans="1:7" s="3" customFormat="1" ht="13.2" x14ac:dyDescent="0.15">
      <c r="A50" s="11" t="s">
        <v>40</v>
      </c>
      <c r="B50" s="12">
        <v>74805.42</v>
      </c>
      <c r="C50" s="13"/>
      <c r="D50" s="13"/>
      <c r="E50" s="12">
        <v>76760.53</v>
      </c>
      <c r="F50" s="14">
        <f t="shared" si="2"/>
        <v>102.61359404171515</v>
      </c>
      <c r="G50" s="14">
        <f t="shared" si="3"/>
        <v>0</v>
      </c>
    </row>
    <row r="51" spans="1:7" s="3" customFormat="1" ht="13.2" x14ac:dyDescent="0.15">
      <c r="A51" s="11" t="s">
        <v>41</v>
      </c>
      <c r="B51" s="12">
        <v>7387.03</v>
      </c>
      <c r="C51" s="13"/>
      <c r="D51" s="13"/>
      <c r="E51" s="12">
        <v>5230.7</v>
      </c>
      <c r="F51" s="14">
        <f t="shared" si="2"/>
        <v>70.809242686167522</v>
      </c>
      <c r="G51" s="14">
        <f t="shared" si="3"/>
        <v>0</v>
      </c>
    </row>
    <row r="52" spans="1:7" s="3" customFormat="1" ht="13.2" x14ac:dyDescent="0.15">
      <c r="A52" s="11" t="s">
        <v>42</v>
      </c>
      <c r="B52" s="12">
        <v>0</v>
      </c>
      <c r="C52" s="13"/>
      <c r="D52" s="13"/>
      <c r="E52" s="12">
        <v>1680</v>
      </c>
      <c r="F52" s="14">
        <f t="shared" si="2"/>
        <v>0</v>
      </c>
      <c r="G52" s="14">
        <f t="shared" si="3"/>
        <v>0</v>
      </c>
    </row>
    <row r="53" spans="1:7" s="3" customFormat="1" ht="13.2" x14ac:dyDescent="0.15">
      <c r="A53" s="11" t="s">
        <v>43</v>
      </c>
      <c r="B53" s="12">
        <v>9714.34</v>
      </c>
      <c r="C53" s="13"/>
      <c r="D53" s="13"/>
      <c r="E53" s="13">
        <v>10616.11</v>
      </c>
      <c r="F53" s="14">
        <f t="shared" si="2"/>
        <v>109.28287459570079</v>
      </c>
      <c r="G53" s="14">
        <f t="shared" si="3"/>
        <v>0</v>
      </c>
    </row>
    <row r="54" spans="1:7" s="3" customFormat="1" ht="13.2" x14ac:dyDescent="0.15">
      <c r="A54" s="11" t="s">
        <v>44</v>
      </c>
      <c r="B54" s="12">
        <v>15750.8</v>
      </c>
      <c r="C54" s="13"/>
      <c r="D54" s="13"/>
      <c r="E54" s="12">
        <v>16051.8</v>
      </c>
      <c r="F54" s="14">
        <f t="shared" si="2"/>
        <v>101.91101404373111</v>
      </c>
      <c r="G54" s="14">
        <f t="shared" si="3"/>
        <v>0</v>
      </c>
    </row>
    <row r="55" spans="1:7" s="3" customFormat="1" ht="13.2" x14ac:dyDescent="0.15">
      <c r="A55" s="11" t="s">
        <v>45</v>
      </c>
      <c r="B55" s="12">
        <v>3954.15</v>
      </c>
      <c r="C55" s="13"/>
      <c r="D55" s="13"/>
      <c r="E55" s="12">
        <v>6484.84</v>
      </c>
      <c r="F55" s="14">
        <f t="shared" si="2"/>
        <v>164.00085985610056</v>
      </c>
      <c r="G55" s="14">
        <f t="shared" si="3"/>
        <v>0</v>
      </c>
    </row>
    <row r="56" spans="1:7" s="3" customFormat="1" ht="13.2" x14ac:dyDescent="0.15">
      <c r="A56" s="11" t="s">
        <v>46</v>
      </c>
      <c r="B56" s="12">
        <v>2338.87</v>
      </c>
      <c r="C56" s="13"/>
      <c r="D56" s="13"/>
      <c r="E56" s="12">
        <v>8077.72</v>
      </c>
      <c r="F56" s="14">
        <f t="shared" si="2"/>
        <v>345.36848991179505</v>
      </c>
      <c r="G56" s="14">
        <f t="shared" si="3"/>
        <v>0</v>
      </c>
    </row>
    <row r="57" spans="1:7" s="3" customFormat="1" ht="13.2" x14ac:dyDescent="0.15">
      <c r="A57" s="11" t="s">
        <v>47</v>
      </c>
      <c r="B57" s="12">
        <v>2168.86</v>
      </c>
      <c r="C57" s="13"/>
      <c r="D57" s="13"/>
      <c r="E57" s="12">
        <v>2270.23</v>
      </c>
      <c r="F57" s="14">
        <f t="shared" si="2"/>
        <v>104.67388397591361</v>
      </c>
      <c r="G57" s="14">
        <f t="shared" si="3"/>
        <v>0</v>
      </c>
    </row>
    <row r="58" spans="1:7" s="3" customFormat="1" ht="13.2" x14ac:dyDescent="0.15">
      <c r="A58" s="11" t="s">
        <v>48</v>
      </c>
      <c r="B58" s="12">
        <v>572.79999999999995</v>
      </c>
      <c r="C58" s="13"/>
      <c r="D58" s="13"/>
      <c r="E58" s="12">
        <v>11781.25</v>
      </c>
      <c r="F58" s="14">
        <f t="shared" si="2"/>
        <v>2056.7824720670396</v>
      </c>
      <c r="G58" s="14">
        <f t="shared" si="3"/>
        <v>0</v>
      </c>
    </row>
    <row r="59" spans="1:7" s="3" customFormat="1" ht="13.2" x14ac:dyDescent="0.15">
      <c r="A59" s="11" t="s">
        <v>49</v>
      </c>
      <c r="B59" s="12">
        <v>2969.19</v>
      </c>
      <c r="C59" s="13"/>
      <c r="D59" s="13"/>
      <c r="E59" s="12">
        <v>2818.35</v>
      </c>
      <c r="F59" s="14">
        <f t="shared" si="2"/>
        <v>94.919826619381041</v>
      </c>
      <c r="G59" s="14">
        <f t="shared" si="3"/>
        <v>0</v>
      </c>
    </row>
    <row r="60" spans="1:7" s="3" customFormat="1" ht="13.2" x14ac:dyDescent="0.15">
      <c r="A60" s="11" t="s">
        <v>50</v>
      </c>
      <c r="B60" s="12">
        <v>729.22</v>
      </c>
      <c r="C60" s="13"/>
      <c r="D60" s="13"/>
      <c r="E60" s="12">
        <v>771.4</v>
      </c>
      <c r="F60" s="14">
        <f t="shared" si="2"/>
        <v>105.78426263678999</v>
      </c>
      <c r="G60" s="14">
        <f t="shared" si="3"/>
        <v>0</v>
      </c>
    </row>
    <row r="61" spans="1:7" s="3" customFormat="1" ht="13.2" x14ac:dyDescent="0.15">
      <c r="A61" s="11" t="s">
        <v>51</v>
      </c>
      <c r="B61" s="12">
        <v>176</v>
      </c>
      <c r="C61" s="13"/>
      <c r="D61" s="13"/>
      <c r="E61" s="12">
        <v>0</v>
      </c>
      <c r="F61" s="14">
        <f t="shared" si="2"/>
        <v>0</v>
      </c>
      <c r="G61" s="14">
        <f t="shared" si="3"/>
        <v>0</v>
      </c>
    </row>
    <row r="62" spans="1:7" s="3" customFormat="1" ht="13.2" x14ac:dyDescent="0.15">
      <c r="A62" s="11" t="s">
        <v>52</v>
      </c>
      <c r="B62" s="12">
        <v>150</v>
      </c>
      <c r="C62" s="13"/>
      <c r="D62" s="13"/>
      <c r="E62" s="12">
        <v>165</v>
      </c>
      <c r="F62" s="14">
        <f t="shared" si="2"/>
        <v>110.00000000000001</v>
      </c>
      <c r="G62" s="14">
        <f t="shared" si="3"/>
        <v>0</v>
      </c>
    </row>
    <row r="63" spans="1:7" s="3" customFormat="1" ht="13.2" x14ac:dyDescent="0.15">
      <c r="A63" s="11" t="s">
        <v>53</v>
      </c>
      <c r="B63" s="12">
        <v>1122.33</v>
      </c>
      <c r="C63" s="13"/>
      <c r="D63" s="13"/>
      <c r="E63" s="12">
        <v>1387.44</v>
      </c>
      <c r="F63" s="14">
        <f t="shared" si="2"/>
        <v>123.62139477693728</v>
      </c>
      <c r="G63" s="14">
        <f t="shared" si="3"/>
        <v>0</v>
      </c>
    </row>
    <row r="64" spans="1:7" s="3" customFormat="1" ht="13.2" x14ac:dyDescent="0.15">
      <c r="A64" s="11" t="s">
        <v>54</v>
      </c>
      <c r="B64" s="12">
        <v>791.64</v>
      </c>
      <c r="C64" s="13"/>
      <c r="D64" s="13"/>
      <c r="E64" s="12">
        <v>494.51</v>
      </c>
      <c r="F64" s="14">
        <f t="shared" si="2"/>
        <v>62.46652518821687</v>
      </c>
      <c r="G64" s="14">
        <f t="shared" si="3"/>
        <v>0</v>
      </c>
    </row>
    <row r="65" spans="1:7" s="4" customFormat="1" ht="13.2" x14ac:dyDescent="0.15">
      <c r="A65" s="8" t="s">
        <v>55</v>
      </c>
      <c r="B65" s="9">
        <v>267.83</v>
      </c>
      <c r="C65" s="76">
        <v>1163</v>
      </c>
      <c r="D65" s="76">
        <v>1163</v>
      </c>
      <c r="E65" s="9">
        <v>29.29</v>
      </c>
      <c r="F65" s="77">
        <f t="shared" si="2"/>
        <v>10.936041518873912</v>
      </c>
      <c r="G65" s="77">
        <f t="shared" si="3"/>
        <v>2.5184866723989683</v>
      </c>
    </row>
    <row r="66" spans="1:7" s="3" customFormat="1" ht="13.2" x14ac:dyDescent="0.15">
      <c r="A66" s="11" t="s">
        <v>56</v>
      </c>
      <c r="B66" s="12">
        <v>267.83</v>
      </c>
      <c r="C66" s="12"/>
      <c r="D66" s="12"/>
      <c r="E66" s="12">
        <v>29.29</v>
      </c>
      <c r="F66" s="75">
        <f t="shared" si="2"/>
        <v>10.936041518873912</v>
      </c>
      <c r="G66" s="75">
        <f t="shared" si="3"/>
        <v>0</v>
      </c>
    </row>
    <row r="67" spans="1:7" s="3" customFormat="1" ht="13.2" x14ac:dyDescent="0.15">
      <c r="A67" s="11" t="s">
        <v>57</v>
      </c>
      <c r="B67" s="12">
        <v>244.83</v>
      </c>
      <c r="C67" s="13"/>
      <c r="D67" s="13"/>
      <c r="E67" s="12">
        <v>0</v>
      </c>
      <c r="F67" s="14">
        <f t="shared" si="2"/>
        <v>0</v>
      </c>
      <c r="G67" s="14">
        <f t="shared" si="3"/>
        <v>0</v>
      </c>
    </row>
    <row r="68" spans="1:7" s="3" customFormat="1" ht="13.2" x14ac:dyDescent="0.15">
      <c r="A68" s="11" t="s">
        <v>58</v>
      </c>
      <c r="B68" s="12">
        <v>23</v>
      </c>
      <c r="C68" s="13"/>
      <c r="D68" s="13"/>
      <c r="E68" s="12">
        <v>29.29</v>
      </c>
      <c r="F68" s="14">
        <f t="shared" si="2"/>
        <v>127.34782608695652</v>
      </c>
      <c r="G68" s="14">
        <f t="shared" si="3"/>
        <v>0</v>
      </c>
    </row>
    <row r="69" spans="1:7" s="3" customFormat="1" ht="26.4" x14ac:dyDescent="0.15">
      <c r="A69" s="11" t="s">
        <v>59</v>
      </c>
      <c r="B69" s="13">
        <v>0</v>
      </c>
      <c r="C69" s="13">
        <v>30000</v>
      </c>
      <c r="D69" s="13">
        <v>30000</v>
      </c>
      <c r="E69" s="12">
        <v>0</v>
      </c>
      <c r="F69" s="14">
        <f t="shared" si="2"/>
        <v>0</v>
      </c>
      <c r="G69" s="14">
        <f t="shared" si="3"/>
        <v>0</v>
      </c>
    </row>
    <row r="70" spans="1:7" s="4" customFormat="1" ht="13.2" x14ac:dyDescent="0.15">
      <c r="A70" s="8" t="s">
        <v>60</v>
      </c>
      <c r="B70" s="9">
        <v>966.1</v>
      </c>
      <c r="C70" s="9">
        <v>3700</v>
      </c>
      <c r="D70" s="9">
        <v>3700</v>
      </c>
      <c r="E70" s="9">
        <v>1665.33</v>
      </c>
      <c r="F70" s="10">
        <f t="shared" si="2"/>
        <v>172.37656557292206</v>
      </c>
      <c r="G70" s="10">
        <f t="shared" si="3"/>
        <v>45.008918918918916</v>
      </c>
    </row>
    <row r="71" spans="1:7" s="4" customFormat="1" ht="13.2" x14ac:dyDescent="0.15">
      <c r="A71" s="8" t="s">
        <v>61</v>
      </c>
      <c r="B71" s="9">
        <v>966.1</v>
      </c>
      <c r="C71" s="76"/>
      <c r="D71" s="76"/>
      <c r="E71" s="9">
        <v>1665.33</v>
      </c>
      <c r="F71" s="77">
        <f t="shared" si="2"/>
        <v>172.37656557292206</v>
      </c>
      <c r="G71" s="77">
        <f t="shared" si="3"/>
        <v>0</v>
      </c>
    </row>
    <row r="72" spans="1:7" s="3" customFormat="1" ht="13.2" x14ac:dyDescent="0.15">
      <c r="A72" s="11" t="s">
        <v>162</v>
      </c>
      <c r="B72" s="12">
        <v>0</v>
      </c>
      <c r="C72" s="13"/>
      <c r="D72" s="13"/>
      <c r="E72" s="12">
        <v>900</v>
      </c>
      <c r="F72" s="14">
        <f t="shared" si="2"/>
        <v>0</v>
      </c>
      <c r="G72" s="14">
        <f t="shared" si="3"/>
        <v>0</v>
      </c>
    </row>
    <row r="73" spans="1:7" s="3" customFormat="1" ht="13.2" x14ac:dyDescent="0.15">
      <c r="A73" s="11" t="s">
        <v>62</v>
      </c>
      <c r="B73" s="12">
        <v>966.1</v>
      </c>
      <c r="C73" s="12"/>
      <c r="D73" s="12"/>
      <c r="E73" s="12">
        <v>765.33</v>
      </c>
      <c r="F73" s="75">
        <f t="shared" si="2"/>
        <v>79.218507400890175</v>
      </c>
      <c r="G73" s="75">
        <f t="shared" si="3"/>
        <v>0</v>
      </c>
    </row>
    <row r="74" spans="1:7" s="4" customFormat="1" ht="13.2" x14ac:dyDescent="0.15">
      <c r="A74" s="8" t="s">
        <v>63</v>
      </c>
      <c r="B74" s="9">
        <v>2564.96</v>
      </c>
      <c r="C74" s="76">
        <v>73445</v>
      </c>
      <c r="D74" s="76">
        <v>165674</v>
      </c>
      <c r="E74" s="9">
        <v>4230.1099999999997</v>
      </c>
      <c r="F74" s="77">
        <f t="shared" si="2"/>
        <v>164.91914103923645</v>
      </c>
      <c r="G74" s="77">
        <f t="shared" si="3"/>
        <v>2.5532732957494835</v>
      </c>
    </row>
    <row r="75" spans="1:7" s="4" customFormat="1" ht="13.2" x14ac:dyDescent="0.15">
      <c r="A75" s="8" t="s">
        <v>163</v>
      </c>
      <c r="B75" s="9">
        <v>0</v>
      </c>
      <c r="C75" s="76">
        <v>250</v>
      </c>
      <c r="D75" s="76">
        <v>250</v>
      </c>
      <c r="E75" s="9">
        <v>0</v>
      </c>
      <c r="F75" s="77">
        <f t="shared" si="2"/>
        <v>0</v>
      </c>
      <c r="G75" s="77">
        <f t="shared" si="3"/>
        <v>0</v>
      </c>
    </row>
    <row r="76" spans="1:7" s="4" customFormat="1" ht="13.2" x14ac:dyDescent="0.15">
      <c r="A76" s="8" t="s">
        <v>64</v>
      </c>
      <c r="B76" s="9">
        <v>2564.96</v>
      </c>
      <c r="C76" s="9">
        <v>53195</v>
      </c>
      <c r="D76" s="9">
        <v>144424</v>
      </c>
      <c r="E76" s="9">
        <v>4230.1099999999997</v>
      </c>
      <c r="F76" s="10">
        <f t="shared" si="2"/>
        <v>164.91914103923645</v>
      </c>
      <c r="G76" s="10">
        <f t="shared" si="3"/>
        <v>2.928952251703318</v>
      </c>
    </row>
    <row r="77" spans="1:7" s="3" customFormat="1" ht="13.2" x14ac:dyDescent="0.15">
      <c r="A77" s="11" t="s">
        <v>65</v>
      </c>
      <c r="B77" s="12">
        <v>1202.98</v>
      </c>
      <c r="C77" s="12"/>
      <c r="D77" s="12"/>
      <c r="E77" s="12">
        <v>3043.81</v>
      </c>
      <c r="F77" s="75">
        <f t="shared" si="2"/>
        <v>253.02249413955343</v>
      </c>
      <c r="G77" s="75">
        <f t="shared" si="3"/>
        <v>0</v>
      </c>
    </row>
    <row r="78" spans="1:7" s="3" customFormat="1" ht="13.2" x14ac:dyDescent="0.15">
      <c r="A78" s="11" t="s">
        <v>66</v>
      </c>
      <c r="B78" s="13">
        <v>603.99</v>
      </c>
      <c r="C78" s="13"/>
      <c r="D78" s="13"/>
      <c r="E78" s="12">
        <v>3043.81</v>
      </c>
      <c r="F78" s="14">
        <f t="shared" si="2"/>
        <v>503.95039652974384</v>
      </c>
      <c r="G78" s="14">
        <f t="shared" si="3"/>
        <v>0</v>
      </c>
    </row>
    <row r="79" spans="1:7" s="3" customFormat="1" ht="13.2" x14ac:dyDescent="0.15">
      <c r="A79" s="11" t="s">
        <v>67</v>
      </c>
      <c r="B79" s="13">
        <v>598.99</v>
      </c>
      <c r="C79" s="13"/>
      <c r="D79" s="13"/>
      <c r="E79" s="12">
        <v>0</v>
      </c>
      <c r="F79" s="14">
        <f t="shared" si="2"/>
        <v>0</v>
      </c>
      <c r="G79" s="14">
        <f t="shared" si="3"/>
        <v>0</v>
      </c>
    </row>
    <row r="80" spans="1:7" s="3" customFormat="1" ht="13.2" x14ac:dyDescent="0.15">
      <c r="A80" s="11" t="s">
        <v>68</v>
      </c>
      <c r="B80" s="12">
        <v>1197.98</v>
      </c>
      <c r="C80" s="13"/>
      <c r="D80" s="13"/>
      <c r="E80" s="12">
        <v>1186.3</v>
      </c>
      <c r="F80" s="14">
        <f t="shared" si="2"/>
        <v>99.025025459523533</v>
      </c>
      <c r="G80" s="14">
        <f t="shared" si="3"/>
        <v>0</v>
      </c>
    </row>
    <row r="81" spans="1:7" s="3" customFormat="1" ht="13.2" x14ac:dyDescent="0.15">
      <c r="A81" s="11" t="s">
        <v>69</v>
      </c>
      <c r="B81" s="13">
        <v>1197.98</v>
      </c>
      <c r="C81" s="13"/>
      <c r="D81" s="13"/>
      <c r="E81" s="12">
        <v>1186.3</v>
      </c>
      <c r="F81" s="14">
        <f t="shared" si="2"/>
        <v>99.025025459523533</v>
      </c>
      <c r="G81" s="14">
        <f t="shared" si="3"/>
        <v>0</v>
      </c>
    </row>
    <row r="82" spans="1:7" s="3" customFormat="1" ht="13.2" x14ac:dyDescent="0.15">
      <c r="A82" s="11" t="s">
        <v>70</v>
      </c>
      <c r="B82" s="12">
        <v>164</v>
      </c>
      <c r="C82" s="13"/>
      <c r="D82" s="13"/>
      <c r="E82" s="13">
        <v>0</v>
      </c>
      <c r="F82" s="14">
        <f t="shared" si="2"/>
        <v>0</v>
      </c>
      <c r="G82" s="14">
        <f t="shared" si="3"/>
        <v>0</v>
      </c>
    </row>
    <row r="83" spans="1:7" s="3" customFormat="1" ht="13.2" x14ac:dyDescent="0.15">
      <c r="A83" s="11" t="s">
        <v>71</v>
      </c>
      <c r="B83" s="13">
        <v>164</v>
      </c>
      <c r="C83" s="13"/>
      <c r="D83" s="13"/>
      <c r="E83" s="12">
        <v>0</v>
      </c>
      <c r="F83" s="14">
        <f t="shared" si="2"/>
        <v>0</v>
      </c>
      <c r="G83" s="14">
        <f t="shared" si="3"/>
        <v>0</v>
      </c>
    </row>
    <row r="84" spans="1:7" s="3" customFormat="1" ht="13.2" x14ac:dyDescent="0.15">
      <c r="A84" s="11" t="s">
        <v>72</v>
      </c>
      <c r="B84" s="13">
        <v>0</v>
      </c>
      <c r="C84" s="13">
        <v>20000</v>
      </c>
      <c r="D84" s="13">
        <v>21000</v>
      </c>
      <c r="E84" s="12">
        <v>0</v>
      </c>
      <c r="F84" s="14">
        <f t="shared" si="2"/>
        <v>0</v>
      </c>
      <c r="G84" s="14">
        <f t="shared" si="3"/>
        <v>0</v>
      </c>
    </row>
    <row r="85" spans="1:7" s="3" customFormat="1" ht="13.2" x14ac:dyDescent="0.15">
      <c r="A85" s="11" t="s">
        <v>73</v>
      </c>
      <c r="B85" s="13">
        <v>1550631.44</v>
      </c>
      <c r="C85" s="13">
        <v>3122216</v>
      </c>
      <c r="D85" s="13">
        <v>3437113</v>
      </c>
      <c r="E85" s="12">
        <v>1576115.13</v>
      </c>
      <c r="F85" s="14">
        <f t="shared" si="2"/>
        <v>101.64343952680335</v>
      </c>
      <c r="G85" s="14">
        <f t="shared" si="3"/>
        <v>45.855784491228533</v>
      </c>
    </row>
    <row r="86" spans="1:7" s="4" customFormat="1" ht="13.2" x14ac:dyDescent="0.15">
      <c r="A86" s="8" t="s">
        <v>178</v>
      </c>
      <c r="B86" s="9">
        <v>0</v>
      </c>
      <c r="C86" s="9"/>
      <c r="D86" s="9"/>
      <c r="E86" s="9">
        <v>2687.5</v>
      </c>
      <c r="F86" s="10">
        <f t="shared" si="2"/>
        <v>0</v>
      </c>
      <c r="G86" s="10">
        <f t="shared" si="3"/>
        <v>0</v>
      </c>
    </row>
    <row r="87" spans="1:7" s="3" customFormat="1" ht="13.2" x14ac:dyDescent="0.15">
      <c r="A87" s="11" t="s">
        <v>73</v>
      </c>
      <c r="B87" s="13">
        <v>1556247.28</v>
      </c>
      <c r="C87" s="13">
        <v>3122216</v>
      </c>
      <c r="D87" s="13">
        <v>3437113</v>
      </c>
      <c r="E87" s="12">
        <v>1583640.04</v>
      </c>
      <c r="F87" s="14">
        <f t="shared" si="2"/>
        <v>101.7601804258254</v>
      </c>
      <c r="G87" s="14">
        <f t="shared" si="3"/>
        <v>46.074715611619403</v>
      </c>
    </row>
    <row r="88" spans="1:7" s="3" customFormat="1" ht="13.2" x14ac:dyDescent="0.15">
      <c r="A88" s="11" t="s">
        <v>178</v>
      </c>
      <c r="B88" s="13">
        <v>0</v>
      </c>
      <c r="C88" s="13"/>
      <c r="D88" s="13"/>
      <c r="E88" s="12">
        <v>113963.45</v>
      </c>
      <c r="F88" s="14">
        <f t="shared" si="2"/>
        <v>0</v>
      </c>
      <c r="G88" s="14">
        <f t="shared" si="3"/>
        <v>0</v>
      </c>
    </row>
    <row r="89" spans="1:7" s="4" customFormat="1" ht="13.2" x14ac:dyDescent="0.15">
      <c r="A89" s="70" t="s">
        <v>73</v>
      </c>
      <c r="B89" s="71">
        <v>1992727.14</v>
      </c>
      <c r="C89" s="71">
        <v>3842500</v>
      </c>
      <c r="D89" s="71">
        <v>3842500</v>
      </c>
      <c r="E89" s="71">
        <v>1830704.26</v>
      </c>
      <c r="F89" s="72">
        <f t="shared" ref="F89" si="4">IFERROR(E89/B89*100,0)</f>
        <v>91.869289239469083</v>
      </c>
      <c r="G89" s="72">
        <f t="shared" ref="G89" si="5">IFERROR(E89/D89*100,0)</f>
        <v>47.643572153545868</v>
      </c>
    </row>
  </sheetData>
  <mergeCells count="3">
    <mergeCell ref="A1:G1"/>
    <mergeCell ref="A2:G2"/>
    <mergeCell ref="A3:G3"/>
  </mergeCells>
  <pageMargins left="0.23622047244094491" right="0.23622047244094491" top="0.74803149606299213" bottom="0.74803149606299213" header="0.31496062992125984" footer="0.31496062992125984"/>
  <pageSetup paperSize="9" scale="77" fitToHeight="0" orientation="portrait" verticalDpi="0" r:id="rId1"/>
  <headerFooter>
    <oddFooter>&amp;C&amp;P</oddFooter>
  </headerFooter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"/>
  <sheetViews>
    <sheetView workbookViewId="0">
      <selection activeCell="E22" sqref="E22"/>
    </sheetView>
  </sheetViews>
  <sheetFormatPr defaultRowHeight="14.4" x14ac:dyDescent="0.3"/>
  <cols>
    <col min="1" max="1" width="64.77734375" style="16" customWidth="1"/>
    <col min="2" max="5" width="12.6640625" style="1" customWidth="1"/>
    <col min="6" max="7" width="8.88671875" style="1"/>
    <col min="8" max="16384" width="8.88671875" style="46"/>
  </cols>
  <sheetData>
    <row r="1" spans="1:7" s="45" customFormat="1" ht="15.6" customHeight="1" x14ac:dyDescent="0.15">
      <c r="A1" s="117" t="s">
        <v>107</v>
      </c>
      <c r="B1" s="117"/>
      <c r="C1" s="117"/>
      <c r="D1" s="117"/>
      <c r="E1" s="117"/>
      <c r="F1" s="117"/>
      <c r="G1" s="117"/>
    </row>
    <row r="2" spans="1:7" s="45" customFormat="1" ht="39.6" customHeight="1" x14ac:dyDescent="0.15">
      <c r="A2" s="5" t="s">
        <v>0</v>
      </c>
      <c r="B2" s="5" t="s">
        <v>159</v>
      </c>
      <c r="C2" s="5" t="s">
        <v>160</v>
      </c>
      <c r="D2" s="5" t="s">
        <v>164</v>
      </c>
      <c r="E2" s="5" t="s">
        <v>161</v>
      </c>
      <c r="F2" s="5" t="s">
        <v>74</v>
      </c>
      <c r="G2" s="5" t="s">
        <v>75</v>
      </c>
    </row>
    <row r="3" spans="1:7" s="45" customFormat="1" ht="13.2" x14ac:dyDescent="0.1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</row>
    <row r="4" spans="1:7" s="45" customFormat="1" ht="13.2" x14ac:dyDescent="0.15">
      <c r="A4" s="47" t="s">
        <v>108</v>
      </c>
      <c r="B4" s="43">
        <v>1350784.62</v>
      </c>
      <c r="C4" s="43">
        <v>3122216</v>
      </c>
      <c r="D4" s="43">
        <v>3424332</v>
      </c>
      <c r="E4" s="43">
        <v>1563783.23</v>
      </c>
      <c r="F4" s="49">
        <f t="shared" ref="F4:F23" si="0">IFERROR(E4/B4*100,0)</f>
        <v>115.76851015671173</v>
      </c>
      <c r="G4" s="49">
        <f t="shared" ref="G4:G23" si="1">IFERROR(E4/D4*100,0)</f>
        <v>45.666811220407368</v>
      </c>
    </row>
    <row r="5" spans="1:7" s="45" customFormat="1" ht="13.2" x14ac:dyDescent="0.15">
      <c r="A5" s="48" t="s">
        <v>110</v>
      </c>
      <c r="B5" s="44">
        <v>22868.53</v>
      </c>
      <c r="C5" s="44">
        <v>110063</v>
      </c>
      <c r="D5" s="44">
        <v>146486</v>
      </c>
      <c r="E5" s="44">
        <v>44760.01</v>
      </c>
      <c r="F5" s="50">
        <f t="shared" si="0"/>
        <v>195.72753473878734</v>
      </c>
      <c r="G5" s="50">
        <f t="shared" si="1"/>
        <v>30.555827860682932</v>
      </c>
    </row>
    <row r="6" spans="1:7" s="45" customFormat="1" ht="13.2" x14ac:dyDescent="0.15">
      <c r="A6" s="48" t="s">
        <v>111</v>
      </c>
      <c r="B6" s="44">
        <v>541.5</v>
      </c>
      <c r="C6" s="44">
        <v>1083</v>
      </c>
      <c r="D6" s="44">
        <v>1083</v>
      </c>
      <c r="E6" s="44">
        <v>541.5</v>
      </c>
      <c r="F6" s="50">
        <f t="shared" si="0"/>
        <v>100</v>
      </c>
      <c r="G6" s="50">
        <f t="shared" si="1"/>
        <v>50</v>
      </c>
    </row>
    <row r="7" spans="1:7" s="45" customFormat="1" ht="13.2" x14ac:dyDescent="0.15">
      <c r="A7" s="48" t="s">
        <v>165</v>
      </c>
      <c r="B7" s="44">
        <v>23616</v>
      </c>
      <c r="C7" s="44">
        <v>115447</v>
      </c>
      <c r="D7" s="44">
        <v>109706</v>
      </c>
      <c r="E7" s="44">
        <v>33819.199999999997</v>
      </c>
      <c r="F7" s="50">
        <f t="shared" si="0"/>
        <v>143.20460704607046</v>
      </c>
      <c r="G7" s="50">
        <f t="shared" si="1"/>
        <v>30.827119756439934</v>
      </c>
    </row>
    <row r="8" spans="1:7" s="45" customFormat="1" ht="13.2" x14ac:dyDescent="0.15">
      <c r="A8" s="48" t="s">
        <v>112</v>
      </c>
      <c r="B8" s="44">
        <v>1283484.7</v>
      </c>
      <c r="C8" s="44">
        <v>2656781</v>
      </c>
      <c r="D8" s="44">
        <v>2860051</v>
      </c>
      <c r="E8" s="44">
        <v>1426818.21</v>
      </c>
      <c r="F8" s="50">
        <f t="shared" si="0"/>
        <v>111.16752774692212</v>
      </c>
      <c r="G8" s="50">
        <f t="shared" si="1"/>
        <v>49.887858992724254</v>
      </c>
    </row>
    <row r="9" spans="1:7" s="45" customFormat="1" ht="13.2" x14ac:dyDescent="0.15">
      <c r="A9" s="48" t="s">
        <v>166</v>
      </c>
      <c r="B9" s="44">
        <v>0</v>
      </c>
      <c r="C9" s="44">
        <v>150472</v>
      </c>
      <c r="D9" s="44">
        <v>147636</v>
      </c>
      <c r="E9" s="44">
        <v>24525.35</v>
      </c>
      <c r="F9" s="50">
        <f t="shared" si="0"/>
        <v>0</v>
      </c>
      <c r="G9" s="50">
        <f t="shared" si="1"/>
        <v>16.612039069061744</v>
      </c>
    </row>
    <row r="10" spans="1:7" s="45" customFormat="1" ht="13.2" x14ac:dyDescent="0.15">
      <c r="A10" s="48" t="s">
        <v>113</v>
      </c>
      <c r="B10" s="44">
        <v>18397.349999999999</v>
      </c>
      <c r="C10" s="44">
        <v>70890</v>
      </c>
      <c r="D10" s="44">
        <v>70890</v>
      </c>
      <c r="E10" s="44">
        <v>32238.959999999999</v>
      </c>
      <c r="F10" s="50">
        <f t="shared" si="0"/>
        <v>175.23697706463159</v>
      </c>
      <c r="G10" s="50">
        <f t="shared" si="1"/>
        <v>45.477443927211169</v>
      </c>
    </row>
    <row r="11" spans="1:7" s="45" customFormat="1" ht="13.2" x14ac:dyDescent="0.15">
      <c r="A11" s="48" t="s">
        <v>167</v>
      </c>
      <c r="B11" s="44">
        <v>0</v>
      </c>
      <c r="C11" s="44">
        <v>12000</v>
      </c>
      <c r="D11" s="44">
        <v>83000</v>
      </c>
      <c r="E11" s="44">
        <v>0</v>
      </c>
      <c r="F11" s="50">
        <f t="shared" si="0"/>
        <v>0</v>
      </c>
      <c r="G11" s="50">
        <f t="shared" si="1"/>
        <v>0</v>
      </c>
    </row>
    <row r="12" spans="1:7" s="45" customFormat="1" ht="13.2" x14ac:dyDescent="0.15">
      <c r="A12" s="48" t="s">
        <v>168</v>
      </c>
      <c r="B12" s="44">
        <v>1700</v>
      </c>
      <c r="C12" s="44">
        <v>5350</v>
      </c>
      <c r="D12" s="44">
        <v>5350</v>
      </c>
      <c r="E12" s="44">
        <v>900</v>
      </c>
      <c r="F12" s="50">
        <f t="shared" si="0"/>
        <v>52.941176470588239</v>
      </c>
      <c r="G12" s="50">
        <f t="shared" si="1"/>
        <v>16.822429906542055</v>
      </c>
    </row>
    <row r="13" spans="1:7" s="45" customFormat="1" ht="26.4" x14ac:dyDescent="0.15">
      <c r="A13" s="48" t="s">
        <v>169</v>
      </c>
      <c r="B13" s="44">
        <v>176.54</v>
      </c>
      <c r="C13" s="44">
        <v>130</v>
      </c>
      <c r="D13" s="44">
        <v>130</v>
      </c>
      <c r="E13" s="44">
        <v>180</v>
      </c>
      <c r="F13" s="50">
        <f t="shared" si="0"/>
        <v>101.95989577432879</v>
      </c>
      <c r="G13" s="50">
        <f t="shared" si="1"/>
        <v>138.46153846153845</v>
      </c>
    </row>
    <row r="14" spans="1:7" s="45" customFormat="1" ht="13.2" x14ac:dyDescent="0.15">
      <c r="A14" s="47" t="s">
        <v>109</v>
      </c>
      <c r="B14" s="43">
        <v>1550631.44</v>
      </c>
      <c r="C14" s="43">
        <v>3122216</v>
      </c>
      <c r="D14" s="43">
        <v>3437113</v>
      </c>
      <c r="E14" s="43">
        <v>1576115.13</v>
      </c>
      <c r="F14" s="49">
        <f t="shared" si="0"/>
        <v>101.64343952680335</v>
      </c>
      <c r="G14" s="49">
        <f t="shared" si="1"/>
        <v>45.855784491228533</v>
      </c>
    </row>
    <row r="15" spans="1:7" s="45" customFormat="1" ht="13.2" x14ac:dyDescent="0.15">
      <c r="A15" s="48" t="s">
        <v>110</v>
      </c>
      <c r="B15" s="44">
        <v>26622.51</v>
      </c>
      <c r="C15" s="44">
        <v>110063</v>
      </c>
      <c r="D15" s="44">
        <v>146486</v>
      </c>
      <c r="E15" s="44">
        <v>43643.23</v>
      </c>
      <c r="F15" s="50">
        <f t="shared" si="0"/>
        <v>163.93356599358967</v>
      </c>
      <c r="G15" s="50">
        <f t="shared" si="1"/>
        <v>29.793447838018654</v>
      </c>
    </row>
    <row r="16" spans="1:7" s="45" customFormat="1" ht="13.2" x14ac:dyDescent="0.15">
      <c r="A16" s="48" t="s">
        <v>111</v>
      </c>
      <c r="B16" s="44">
        <v>0</v>
      </c>
      <c r="C16" s="44">
        <v>1083</v>
      </c>
      <c r="D16" s="44">
        <v>2312</v>
      </c>
      <c r="E16" s="44">
        <v>347.8</v>
      </c>
      <c r="F16" s="50">
        <f t="shared" si="0"/>
        <v>0</v>
      </c>
      <c r="G16" s="50">
        <f t="shared" si="1"/>
        <v>15.04325259515571</v>
      </c>
    </row>
    <row r="17" spans="1:7" s="45" customFormat="1" ht="13.2" x14ac:dyDescent="0.15">
      <c r="A17" s="48" t="s">
        <v>165</v>
      </c>
      <c r="B17" s="44">
        <v>30327.89</v>
      </c>
      <c r="C17" s="44">
        <v>115447</v>
      </c>
      <c r="D17" s="44">
        <v>115947</v>
      </c>
      <c r="E17" s="44">
        <v>36859.71</v>
      </c>
      <c r="F17" s="50">
        <f t="shared" si="0"/>
        <v>121.53733741450526</v>
      </c>
      <c r="G17" s="50">
        <f t="shared" si="1"/>
        <v>31.790136872881575</v>
      </c>
    </row>
    <row r="18" spans="1:7" s="45" customFormat="1" ht="13.2" x14ac:dyDescent="0.15">
      <c r="A18" s="48" t="s">
        <v>112</v>
      </c>
      <c r="B18" s="44">
        <v>1472318.16</v>
      </c>
      <c r="C18" s="44">
        <v>2656781</v>
      </c>
      <c r="D18" s="44">
        <v>2862026</v>
      </c>
      <c r="E18" s="44">
        <v>1431113.52</v>
      </c>
      <c r="F18" s="50">
        <f t="shared" si="0"/>
        <v>97.201376637234446</v>
      </c>
      <c r="G18" s="50">
        <f t="shared" si="1"/>
        <v>50.003512197303593</v>
      </c>
    </row>
    <row r="19" spans="1:7" s="45" customFormat="1" ht="13.2" x14ac:dyDescent="0.15">
      <c r="A19" s="48" t="s">
        <v>166</v>
      </c>
      <c r="B19" s="44">
        <v>0</v>
      </c>
      <c r="C19" s="44">
        <v>150472</v>
      </c>
      <c r="D19" s="44">
        <v>150972</v>
      </c>
      <c r="E19" s="44">
        <v>31438.880000000001</v>
      </c>
      <c r="F19" s="50">
        <f t="shared" si="0"/>
        <v>0</v>
      </c>
      <c r="G19" s="50">
        <f t="shared" si="1"/>
        <v>20.824311792915243</v>
      </c>
    </row>
    <row r="20" spans="1:7" s="45" customFormat="1" ht="13.2" x14ac:dyDescent="0.15">
      <c r="A20" s="48" t="s">
        <v>113</v>
      </c>
      <c r="B20" s="44">
        <v>20837.88</v>
      </c>
      <c r="C20" s="44">
        <v>70890</v>
      </c>
      <c r="D20" s="44">
        <v>70890</v>
      </c>
      <c r="E20" s="44">
        <v>31811.99</v>
      </c>
      <c r="F20" s="50">
        <f t="shared" si="0"/>
        <v>152.66423455745019</v>
      </c>
      <c r="G20" s="50">
        <f t="shared" si="1"/>
        <v>44.875144590210184</v>
      </c>
    </row>
    <row r="21" spans="1:7" s="45" customFormat="1" ht="13.2" x14ac:dyDescent="0.15">
      <c r="A21" s="48" t="s">
        <v>167</v>
      </c>
      <c r="B21" s="44">
        <v>0</v>
      </c>
      <c r="C21" s="44">
        <v>12000</v>
      </c>
      <c r="D21" s="44">
        <v>83000</v>
      </c>
      <c r="E21" s="44">
        <v>0</v>
      </c>
      <c r="F21" s="50">
        <f t="shared" si="0"/>
        <v>0</v>
      </c>
      <c r="G21" s="50">
        <f t="shared" si="1"/>
        <v>0</v>
      </c>
    </row>
    <row r="22" spans="1:7" s="45" customFormat="1" ht="13.2" x14ac:dyDescent="0.15">
      <c r="A22" s="48" t="s">
        <v>168</v>
      </c>
      <c r="B22" s="44">
        <v>525</v>
      </c>
      <c r="C22" s="44">
        <v>5350</v>
      </c>
      <c r="D22" s="44">
        <v>5350</v>
      </c>
      <c r="E22" s="44">
        <v>900</v>
      </c>
      <c r="F22" s="50">
        <f t="shared" si="0"/>
        <v>171.42857142857142</v>
      </c>
      <c r="G22" s="50">
        <f t="shared" si="1"/>
        <v>16.822429906542055</v>
      </c>
    </row>
    <row r="23" spans="1:7" s="45" customFormat="1" ht="26.4" x14ac:dyDescent="0.15">
      <c r="A23" s="48" t="s">
        <v>169</v>
      </c>
      <c r="B23" s="44">
        <v>0</v>
      </c>
      <c r="C23" s="44">
        <v>130</v>
      </c>
      <c r="D23" s="44">
        <v>130</v>
      </c>
      <c r="E23" s="44">
        <v>0</v>
      </c>
      <c r="F23" s="50">
        <f t="shared" si="0"/>
        <v>0</v>
      </c>
      <c r="G23" s="50">
        <f t="shared" si="1"/>
        <v>0</v>
      </c>
    </row>
    <row r="24" spans="1:7" x14ac:dyDescent="0.3">
      <c r="C24" s="51"/>
      <c r="D24" s="51"/>
    </row>
    <row r="25" spans="1:7" x14ac:dyDescent="0.3">
      <c r="C25" s="51"/>
      <c r="D25" s="51"/>
    </row>
    <row r="26" spans="1:7" x14ac:dyDescent="0.3">
      <c r="C26" s="51"/>
      <c r="D26" s="51"/>
    </row>
    <row r="27" spans="1:7" x14ac:dyDescent="0.3">
      <c r="C27" s="51"/>
      <c r="D27" s="51"/>
    </row>
    <row r="28" spans="1:7" x14ac:dyDescent="0.3">
      <c r="B28" s="51"/>
      <c r="C28" s="51"/>
      <c r="D28" s="51"/>
      <c r="E28" s="51"/>
    </row>
    <row r="29" spans="1:7" x14ac:dyDescent="0.3">
      <c r="B29" s="51"/>
      <c r="C29" s="51"/>
      <c r="D29" s="51"/>
      <c r="E29" s="51"/>
    </row>
    <row r="30" spans="1:7" x14ac:dyDescent="0.3">
      <c r="C30" s="51"/>
      <c r="D30" s="51"/>
    </row>
    <row r="31" spans="1:7" x14ac:dyDescent="0.3">
      <c r="C31" s="51"/>
      <c r="D31" s="51"/>
    </row>
    <row r="32" spans="1:7" x14ac:dyDescent="0.3">
      <c r="C32" s="51"/>
      <c r="D32" s="51"/>
    </row>
    <row r="33" spans="3:4" x14ac:dyDescent="0.3">
      <c r="C33" s="51"/>
      <c r="D33" s="51"/>
    </row>
    <row r="34" spans="3:4" x14ac:dyDescent="0.3">
      <c r="C34" s="51"/>
      <c r="D34" s="51"/>
    </row>
    <row r="35" spans="3:4" x14ac:dyDescent="0.3">
      <c r="C35" s="51"/>
      <c r="D35" s="51"/>
    </row>
  </sheetData>
  <mergeCells count="1">
    <mergeCell ref="A1:G1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verticalDpi="0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"/>
  <sheetViews>
    <sheetView workbookViewId="0">
      <selection activeCell="F7" sqref="F7"/>
    </sheetView>
  </sheetViews>
  <sheetFormatPr defaultRowHeight="14.4" x14ac:dyDescent="0.3"/>
  <cols>
    <col min="1" max="1" width="34.21875" customWidth="1"/>
    <col min="2" max="5" width="15.21875" customWidth="1"/>
  </cols>
  <sheetData>
    <row r="1" spans="1:7" ht="15.6" x14ac:dyDescent="0.3">
      <c r="A1" s="117" t="s">
        <v>114</v>
      </c>
      <c r="B1" s="117"/>
      <c r="C1" s="117"/>
      <c r="D1" s="117"/>
      <c r="E1" s="117"/>
      <c r="F1" s="117"/>
      <c r="G1" s="117"/>
    </row>
    <row r="2" spans="1:7" ht="39.6" x14ac:dyDescent="0.3">
      <c r="A2" s="5" t="s">
        <v>0</v>
      </c>
      <c r="B2" s="5" t="s">
        <v>159</v>
      </c>
      <c r="C2" s="5" t="s">
        <v>160</v>
      </c>
      <c r="D2" s="5" t="s">
        <v>164</v>
      </c>
      <c r="E2" s="5" t="s">
        <v>161</v>
      </c>
      <c r="F2" s="5" t="s">
        <v>74</v>
      </c>
      <c r="G2" s="5" t="s">
        <v>75</v>
      </c>
    </row>
    <row r="3" spans="1:7" x14ac:dyDescent="0.3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</row>
    <row r="4" spans="1:7" x14ac:dyDescent="0.3">
      <c r="A4" s="67" t="s">
        <v>102</v>
      </c>
      <c r="B4" s="66">
        <v>1550631.44</v>
      </c>
      <c r="C4" s="66">
        <v>3122216</v>
      </c>
      <c r="D4" s="66">
        <v>3437113</v>
      </c>
      <c r="E4" s="66">
        <v>1576115.13</v>
      </c>
      <c r="F4" s="66">
        <f t="shared" ref="F4:F7" si="0">IFERROR(E4/B4*100,0)</f>
        <v>101.64343952680335</v>
      </c>
      <c r="G4" s="66">
        <f t="shared" ref="G4:G7" si="1">IFERROR(E4/D4*100,0)</f>
        <v>45.855784491228533</v>
      </c>
    </row>
    <row r="5" spans="1:7" x14ac:dyDescent="0.3">
      <c r="A5" s="6" t="s">
        <v>115</v>
      </c>
      <c r="B5" s="7">
        <v>1550631.44</v>
      </c>
      <c r="C5" s="7">
        <v>3122216</v>
      </c>
      <c r="D5" s="7">
        <v>3437113</v>
      </c>
      <c r="E5" s="7">
        <v>1576115.13</v>
      </c>
      <c r="F5" s="7">
        <f t="shared" si="0"/>
        <v>101.64343952680335</v>
      </c>
      <c r="G5" s="7">
        <f t="shared" si="1"/>
        <v>45.855784491228533</v>
      </c>
    </row>
    <row r="6" spans="1:7" x14ac:dyDescent="0.3">
      <c r="A6" s="6" t="s">
        <v>116</v>
      </c>
      <c r="B6" s="7">
        <v>1468926.03</v>
      </c>
      <c r="C6" s="7">
        <v>2848303</v>
      </c>
      <c r="D6" s="7">
        <v>3054548</v>
      </c>
      <c r="E6" s="7">
        <v>1474666.35</v>
      </c>
      <c r="F6" s="7">
        <f t="shared" si="0"/>
        <v>100.39078346239123</v>
      </c>
      <c r="G6" s="7">
        <f t="shared" si="1"/>
        <v>48.277727179274969</v>
      </c>
    </row>
    <row r="7" spans="1:7" x14ac:dyDescent="0.3">
      <c r="A7" s="6" t="s">
        <v>117</v>
      </c>
      <c r="B7" s="7">
        <v>81705.41</v>
      </c>
      <c r="C7" s="7">
        <v>273913</v>
      </c>
      <c r="D7" s="7">
        <v>382565</v>
      </c>
      <c r="E7" s="7">
        <v>101448.78</v>
      </c>
      <c r="F7" s="7">
        <f t="shared" si="0"/>
        <v>124.16409145979439</v>
      </c>
      <c r="G7" s="7">
        <f t="shared" si="1"/>
        <v>26.518050527361364</v>
      </c>
    </row>
  </sheetData>
  <mergeCells count="1">
    <mergeCell ref="A1:G1"/>
  </mergeCells>
  <pageMargins left="0.23622047244094491" right="0.23622047244094491" top="0.74803149606299213" bottom="0.74803149606299213" header="0.31496062992125984" footer="0.31496062992125984"/>
  <pageSetup paperSize="9" scale="87" fitToHeight="0" orientation="portrait" verticalDpi="0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6"/>
  <sheetViews>
    <sheetView zoomScale="85" zoomScaleNormal="85" workbookViewId="0">
      <selection activeCell="F5" sqref="F5:K5"/>
    </sheetView>
  </sheetViews>
  <sheetFormatPr defaultRowHeight="14.4" x14ac:dyDescent="0.3"/>
  <cols>
    <col min="1" max="1" width="7.44140625" bestFit="1" customWidth="1"/>
    <col min="2" max="4" width="5" customWidth="1"/>
    <col min="5" max="5" width="25.33203125" customWidth="1"/>
    <col min="6" max="9" width="12" customWidth="1"/>
    <col min="10" max="11" width="11.88671875" customWidth="1"/>
  </cols>
  <sheetData>
    <row r="1" spans="1:11" ht="18" customHeight="1" x14ac:dyDescent="0.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8" customHeight="1" x14ac:dyDescent="0.3">
      <c r="A2" s="117" t="s">
        <v>118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1" ht="15.75" customHeight="1" x14ac:dyDescent="0.3">
      <c r="A3" s="117" t="s">
        <v>119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1" ht="17.399999999999999" x14ac:dyDescent="0.3">
      <c r="A4" s="52"/>
      <c r="B4" s="52"/>
      <c r="C4" s="52"/>
      <c r="D4" s="52"/>
      <c r="E4" s="52"/>
      <c r="F4" s="52"/>
      <c r="G4" s="52"/>
      <c r="H4" s="52"/>
      <c r="I4" s="53"/>
      <c r="J4" s="53"/>
      <c r="K4" s="53"/>
    </row>
    <row r="5" spans="1:11" ht="48" customHeight="1" x14ac:dyDescent="0.3">
      <c r="A5" s="118" t="s">
        <v>81</v>
      </c>
      <c r="B5" s="118"/>
      <c r="C5" s="118"/>
      <c r="D5" s="118"/>
      <c r="E5" s="118"/>
      <c r="F5" s="5" t="s">
        <v>159</v>
      </c>
      <c r="G5" s="5" t="s">
        <v>160</v>
      </c>
      <c r="H5" s="5" t="s">
        <v>164</v>
      </c>
      <c r="I5" s="5" t="s">
        <v>161</v>
      </c>
      <c r="J5" s="5" t="s">
        <v>74</v>
      </c>
      <c r="K5" s="5" t="s">
        <v>75</v>
      </c>
    </row>
    <row r="6" spans="1:11" x14ac:dyDescent="0.3">
      <c r="A6" s="118">
        <v>1</v>
      </c>
      <c r="B6" s="118"/>
      <c r="C6" s="118"/>
      <c r="D6" s="118"/>
      <c r="E6" s="118"/>
      <c r="F6" s="5">
        <v>2</v>
      </c>
      <c r="G6" s="5">
        <v>3</v>
      </c>
      <c r="H6" s="5">
        <v>4</v>
      </c>
      <c r="I6" s="5">
        <v>5</v>
      </c>
      <c r="J6" s="5">
        <v>6</v>
      </c>
      <c r="K6" s="5">
        <v>7</v>
      </c>
    </row>
    <row r="7" spans="1:11" ht="26.4" x14ac:dyDescent="0.3">
      <c r="A7" s="54">
        <v>8</v>
      </c>
      <c r="B7" s="54"/>
      <c r="C7" s="54"/>
      <c r="D7" s="54"/>
      <c r="E7" s="54" t="s">
        <v>120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</row>
    <row r="8" spans="1:11" x14ac:dyDescent="0.3">
      <c r="A8" s="54"/>
      <c r="B8" s="56">
        <v>84</v>
      </c>
      <c r="C8" s="56"/>
      <c r="D8" s="56"/>
      <c r="E8" s="56" t="s">
        <v>121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</row>
    <row r="9" spans="1:11" ht="52.8" x14ac:dyDescent="0.3">
      <c r="A9" s="57"/>
      <c r="B9" s="57"/>
      <c r="C9" s="57">
        <v>841</v>
      </c>
      <c r="D9" s="57"/>
      <c r="E9" s="58" t="s">
        <v>122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</row>
    <row r="10" spans="1:11" ht="26.4" x14ac:dyDescent="0.3">
      <c r="A10" s="57"/>
      <c r="B10" s="57"/>
      <c r="C10" s="57"/>
      <c r="D10" s="57">
        <v>8413</v>
      </c>
      <c r="E10" s="58" t="s">
        <v>123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</row>
    <row r="11" spans="1:11" x14ac:dyDescent="0.3">
      <c r="A11" s="57"/>
      <c r="B11" s="57"/>
      <c r="C11" s="57"/>
      <c r="D11" s="59" t="s">
        <v>124</v>
      </c>
      <c r="E11" s="60"/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</row>
    <row r="12" spans="1:11" ht="26.4" x14ac:dyDescent="0.3">
      <c r="A12" s="61">
        <v>5</v>
      </c>
      <c r="B12" s="61"/>
      <c r="C12" s="61"/>
      <c r="D12" s="61"/>
      <c r="E12" s="62" t="s">
        <v>125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</row>
    <row r="13" spans="1:11" ht="26.4" x14ac:dyDescent="0.3">
      <c r="A13" s="56"/>
      <c r="B13" s="56">
        <v>54</v>
      </c>
      <c r="C13" s="56"/>
      <c r="D13" s="56"/>
      <c r="E13" s="63" t="s">
        <v>126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</row>
    <row r="14" spans="1:11" ht="66" x14ac:dyDescent="0.3">
      <c r="A14" s="56"/>
      <c r="B14" s="56"/>
      <c r="C14" s="56">
        <v>541</v>
      </c>
      <c r="D14" s="58"/>
      <c r="E14" s="58" t="s">
        <v>127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</row>
    <row r="15" spans="1:11" ht="39.6" x14ac:dyDescent="0.3">
      <c r="A15" s="56"/>
      <c r="B15" s="56"/>
      <c r="C15" s="56"/>
      <c r="D15" s="58">
        <v>5413</v>
      </c>
      <c r="E15" s="58" t="s">
        <v>128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</row>
    <row r="16" spans="1:11" x14ac:dyDescent="0.3">
      <c r="A16" s="64" t="s">
        <v>129</v>
      </c>
      <c r="B16" s="61"/>
      <c r="C16" s="61"/>
      <c r="D16" s="61"/>
      <c r="E16" s="62" t="s">
        <v>124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</row>
  </sheetData>
  <mergeCells count="4">
    <mergeCell ref="A2:K2"/>
    <mergeCell ref="A3:K3"/>
    <mergeCell ref="A5:E5"/>
    <mergeCell ref="A6:E6"/>
  </mergeCells>
  <pageMargins left="0.23622047244094491" right="0.23622047244094491" top="0.74803149606299213" bottom="0.74803149606299213" header="0.31496062992125984" footer="0.31496062992125984"/>
  <pageSetup paperSize="9" scale="82" fitToHeight="0" orientation="portrait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1"/>
  <sheetViews>
    <sheetView workbookViewId="0">
      <selection activeCell="B4" sqref="B4:G4"/>
    </sheetView>
  </sheetViews>
  <sheetFormatPr defaultRowHeight="14.4" x14ac:dyDescent="0.3"/>
  <cols>
    <col min="1" max="1" width="37.6640625" customWidth="1"/>
    <col min="2" max="5" width="13.6640625" customWidth="1"/>
    <col min="6" max="7" width="9.77734375" customWidth="1"/>
  </cols>
  <sheetData>
    <row r="1" spans="1:7" ht="17.399999999999999" x14ac:dyDescent="0.3">
      <c r="A1" s="52"/>
      <c r="B1" s="52"/>
      <c r="C1" s="52"/>
      <c r="D1" s="52"/>
      <c r="E1" s="53"/>
      <c r="F1" s="53"/>
      <c r="G1" s="53"/>
    </row>
    <row r="2" spans="1:7" ht="15.75" customHeight="1" x14ac:dyDescent="0.3">
      <c r="A2" s="117" t="s">
        <v>130</v>
      </c>
      <c r="B2" s="117"/>
      <c r="C2" s="117"/>
      <c r="D2" s="117"/>
      <c r="E2" s="117"/>
      <c r="F2" s="117"/>
      <c r="G2" s="117"/>
    </row>
    <row r="3" spans="1:7" ht="17.399999999999999" x14ac:dyDescent="0.3">
      <c r="A3" s="52"/>
      <c r="B3" s="52"/>
      <c r="C3" s="52"/>
      <c r="D3" s="52"/>
      <c r="E3" s="53"/>
      <c r="F3" s="53"/>
      <c r="G3" s="53"/>
    </row>
    <row r="4" spans="1:7" ht="39.6" x14ac:dyDescent="0.3">
      <c r="A4" s="5" t="s">
        <v>81</v>
      </c>
      <c r="B4" s="5" t="s">
        <v>159</v>
      </c>
      <c r="C4" s="5" t="s">
        <v>160</v>
      </c>
      <c r="D4" s="5" t="s">
        <v>164</v>
      </c>
      <c r="E4" s="5" t="s">
        <v>161</v>
      </c>
      <c r="F4" s="5" t="s">
        <v>74</v>
      </c>
      <c r="G4" s="5" t="s">
        <v>75</v>
      </c>
    </row>
    <row r="5" spans="1:7" x14ac:dyDescent="0.3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</row>
    <row r="6" spans="1:7" x14ac:dyDescent="0.3">
      <c r="A6" s="54" t="s">
        <v>131</v>
      </c>
      <c r="B6" s="55">
        <v>0</v>
      </c>
      <c r="C6" s="55">
        <v>0</v>
      </c>
      <c r="D6" s="55">
        <v>0</v>
      </c>
      <c r="E6" s="55">
        <v>0</v>
      </c>
      <c r="F6" s="55">
        <v>0</v>
      </c>
      <c r="G6" s="55">
        <v>0</v>
      </c>
    </row>
    <row r="7" spans="1:7" x14ac:dyDescent="0.3">
      <c r="A7" s="54" t="s">
        <v>132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</row>
    <row r="8" spans="1:7" x14ac:dyDescent="0.3">
      <c r="A8" s="65" t="s">
        <v>111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ht="15.75" customHeight="1" x14ac:dyDescent="0.3">
      <c r="A9" s="54" t="s">
        <v>133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3">
      <c r="A10" s="54" t="s">
        <v>132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3">
      <c r="A11" s="65" t="s">
        <v>111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16"/>
  <sheetViews>
    <sheetView showGridLines="0" tabSelected="1" workbookViewId="0">
      <selection activeCell="C20" sqref="C20"/>
    </sheetView>
  </sheetViews>
  <sheetFormatPr defaultRowHeight="9" x14ac:dyDescent="0.15"/>
  <cols>
    <col min="1" max="1" width="66.88671875" style="73" customWidth="1"/>
    <col min="2" max="5" width="13" style="69" customWidth="1"/>
    <col min="6" max="7" width="8.5546875" style="69" customWidth="1"/>
    <col min="8" max="16384" width="8.88671875" style="1"/>
  </cols>
  <sheetData>
    <row r="1" spans="1:7" customFormat="1" ht="15.6" x14ac:dyDescent="0.3">
      <c r="A1" s="117" t="s">
        <v>158</v>
      </c>
      <c r="B1" s="117"/>
      <c r="C1" s="117"/>
      <c r="D1" s="117"/>
      <c r="E1" s="117"/>
      <c r="F1" s="117"/>
      <c r="G1" s="117"/>
    </row>
    <row r="2" spans="1:7" customFormat="1" ht="33.6" customHeight="1" x14ac:dyDescent="0.3">
      <c r="A2" s="119" t="s">
        <v>157</v>
      </c>
      <c r="B2" s="119"/>
      <c r="C2" s="119"/>
      <c r="D2" s="119"/>
      <c r="E2" s="119"/>
      <c r="F2" s="119"/>
      <c r="G2" s="119"/>
    </row>
    <row r="3" spans="1:7" s="2" customFormat="1" ht="30.6" x14ac:dyDescent="0.15">
      <c r="A3" s="68" t="s">
        <v>0</v>
      </c>
      <c r="B3" s="68" t="s">
        <v>159</v>
      </c>
      <c r="C3" s="68" t="s">
        <v>160</v>
      </c>
      <c r="D3" s="68" t="s">
        <v>164</v>
      </c>
      <c r="E3" s="68" t="s">
        <v>161</v>
      </c>
      <c r="F3" s="68" t="s">
        <v>74</v>
      </c>
      <c r="G3" s="68" t="s">
        <v>75</v>
      </c>
    </row>
    <row r="4" spans="1:7" s="2" customFormat="1" ht="10.199999999999999" x14ac:dyDescent="0.15">
      <c r="A4" s="68">
        <v>1</v>
      </c>
      <c r="B4" s="68">
        <v>2</v>
      </c>
      <c r="C4" s="68">
        <v>3</v>
      </c>
      <c r="D4" s="68">
        <v>4</v>
      </c>
      <c r="E4" s="68">
        <v>5</v>
      </c>
      <c r="F4" s="68">
        <v>6</v>
      </c>
      <c r="G4" s="68">
        <v>7</v>
      </c>
    </row>
    <row r="5" spans="1:7" s="79" customFormat="1" ht="13.2" x14ac:dyDescent="0.15">
      <c r="A5" s="120" t="s">
        <v>102</v>
      </c>
      <c r="B5" s="127">
        <v>1550631.44</v>
      </c>
      <c r="C5" s="127">
        <v>3122216</v>
      </c>
      <c r="D5" s="127">
        <v>3437113</v>
      </c>
      <c r="E5" s="127">
        <v>1576115.13</v>
      </c>
      <c r="F5" s="127">
        <f t="shared" ref="F5:F68" si="0">IFERROR(E5/B5*100,0)</f>
        <v>101.64343952680335</v>
      </c>
      <c r="G5" s="127">
        <f t="shared" ref="G5:G68" si="1">IFERROR(E5/D5*100,0)</f>
        <v>45.855784491228533</v>
      </c>
    </row>
    <row r="6" spans="1:7" s="80" customFormat="1" ht="13.2" x14ac:dyDescent="0.15">
      <c r="A6" s="121" t="s">
        <v>156</v>
      </c>
      <c r="B6" s="128">
        <v>1550631.44</v>
      </c>
      <c r="C6" s="128">
        <v>3122216</v>
      </c>
      <c r="D6" s="128">
        <v>3437113</v>
      </c>
      <c r="E6" s="128">
        <v>1576115.13</v>
      </c>
      <c r="F6" s="128">
        <f t="shared" si="0"/>
        <v>101.64343952680335</v>
      </c>
      <c r="G6" s="128">
        <f t="shared" si="1"/>
        <v>45.855784491228533</v>
      </c>
    </row>
    <row r="7" spans="1:7" s="81" customFormat="1" ht="13.2" x14ac:dyDescent="0.15">
      <c r="A7" s="122" t="s">
        <v>170</v>
      </c>
      <c r="B7" s="129">
        <v>1550631.44</v>
      </c>
      <c r="C7" s="129">
        <v>3122216</v>
      </c>
      <c r="D7" s="129">
        <v>3437113</v>
      </c>
      <c r="E7" s="129">
        <v>1576115.13</v>
      </c>
      <c r="F7" s="129">
        <f t="shared" si="0"/>
        <v>101.64343952680335</v>
      </c>
      <c r="G7" s="129">
        <f t="shared" si="1"/>
        <v>45.855784491228533</v>
      </c>
    </row>
    <row r="8" spans="1:7" s="82" customFormat="1" ht="13.2" x14ac:dyDescent="0.15">
      <c r="A8" s="123" t="s">
        <v>155</v>
      </c>
      <c r="B8" s="130">
        <v>155465.87</v>
      </c>
      <c r="C8" s="130">
        <v>268004</v>
      </c>
      <c r="D8" s="130">
        <v>268424</v>
      </c>
      <c r="E8" s="130">
        <v>173130.77</v>
      </c>
      <c r="F8" s="130">
        <f t="shared" si="0"/>
        <v>111.36255822580223</v>
      </c>
      <c r="G8" s="130">
        <f t="shared" si="1"/>
        <v>64.49899040324263</v>
      </c>
    </row>
    <row r="9" spans="1:7" s="83" customFormat="1" ht="13.2" x14ac:dyDescent="0.15">
      <c r="A9" s="124" t="s">
        <v>154</v>
      </c>
      <c r="B9" s="131">
        <v>29403.47</v>
      </c>
      <c r="C9" s="131">
        <v>38004</v>
      </c>
      <c r="D9" s="131">
        <v>38424</v>
      </c>
      <c r="E9" s="131">
        <v>27354.43</v>
      </c>
      <c r="F9" s="131">
        <f t="shared" si="0"/>
        <v>93.031298686855664</v>
      </c>
      <c r="G9" s="131">
        <f t="shared" si="1"/>
        <v>71.191000416406411</v>
      </c>
    </row>
    <row r="10" spans="1:7" s="84" customFormat="1" ht="13.2" x14ac:dyDescent="0.15">
      <c r="A10" s="125" t="s">
        <v>134</v>
      </c>
      <c r="B10" s="132">
        <v>29403.47</v>
      </c>
      <c r="C10" s="132">
        <v>38004</v>
      </c>
      <c r="D10" s="132">
        <v>38424</v>
      </c>
      <c r="E10" s="132">
        <v>27354.43</v>
      </c>
      <c r="F10" s="132">
        <f t="shared" si="0"/>
        <v>93.031298686855664</v>
      </c>
      <c r="G10" s="132">
        <f t="shared" si="1"/>
        <v>71.191000416406411</v>
      </c>
    </row>
    <row r="11" spans="1:7" s="82" customFormat="1" ht="13.2" x14ac:dyDescent="0.15">
      <c r="A11" s="123" t="s">
        <v>105</v>
      </c>
      <c r="B11" s="130">
        <v>29403.47</v>
      </c>
      <c r="C11" s="130">
        <v>38004</v>
      </c>
      <c r="D11" s="130">
        <v>38424</v>
      </c>
      <c r="E11" s="130">
        <v>27354.43</v>
      </c>
      <c r="F11" s="130">
        <f t="shared" si="0"/>
        <v>93.031298686855664</v>
      </c>
      <c r="G11" s="130">
        <f t="shared" si="1"/>
        <v>71.191000416406411</v>
      </c>
    </row>
    <row r="12" spans="1:7" s="84" customFormat="1" ht="13.2" x14ac:dyDescent="0.15">
      <c r="A12" s="125" t="s">
        <v>19</v>
      </c>
      <c r="B12" s="132">
        <v>29403.47</v>
      </c>
      <c r="C12" s="132">
        <v>38004</v>
      </c>
      <c r="D12" s="132">
        <v>38424</v>
      </c>
      <c r="E12" s="132">
        <v>27354.43</v>
      </c>
      <c r="F12" s="132">
        <f t="shared" si="0"/>
        <v>93.031298686855664</v>
      </c>
      <c r="G12" s="132">
        <f t="shared" si="1"/>
        <v>71.191000416406411</v>
      </c>
    </row>
    <row r="13" spans="1:7" s="84" customFormat="1" ht="13.2" x14ac:dyDescent="0.15">
      <c r="A13" s="125" t="s">
        <v>27</v>
      </c>
      <c r="B13" s="132">
        <v>29242.17</v>
      </c>
      <c r="C13" s="132">
        <v>38004</v>
      </c>
      <c r="D13" s="132">
        <v>38424</v>
      </c>
      <c r="E13" s="132">
        <v>27354.43</v>
      </c>
      <c r="F13" s="132">
        <f t="shared" si="0"/>
        <v>93.544459935770846</v>
      </c>
      <c r="G13" s="132">
        <f t="shared" si="1"/>
        <v>71.191000416406411</v>
      </c>
    </row>
    <row r="14" spans="1:7" s="84" customFormat="1" ht="13.2" x14ac:dyDescent="0.15">
      <c r="A14" s="125" t="s">
        <v>28</v>
      </c>
      <c r="B14" s="132">
        <v>3768.18</v>
      </c>
      <c r="C14" s="132"/>
      <c r="D14" s="132"/>
      <c r="E14" s="132">
        <v>3779.56</v>
      </c>
      <c r="F14" s="132">
        <f t="shared" si="0"/>
        <v>100.30200255826421</v>
      </c>
      <c r="G14" s="132">
        <f t="shared" si="1"/>
        <v>0</v>
      </c>
    </row>
    <row r="15" spans="1:7" s="84" customFormat="1" ht="13.2" x14ac:dyDescent="0.15">
      <c r="A15" s="126" t="s">
        <v>29</v>
      </c>
      <c r="B15" s="133">
        <v>1611.58</v>
      </c>
      <c r="C15" s="133"/>
      <c r="D15" s="133"/>
      <c r="E15" s="133">
        <v>1648.77</v>
      </c>
      <c r="F15" s="133">
        <f t="shared" si="0"/>
        <v>102.30767321510568</v>
      </c>
      <c r="G15" s="133">
        <f t="shared" si="1"/>
        <v>0</v>
      </c>
    </row>
    <row r="16" spans="1:7" s="84" customFormat="1" ht="13.2" x14ac:dyDescent="0.15">
      <c r="A16" s="126" t="s">
        <v>31</v>
      </c>
      <c r="B16" s="133">
        <v>135</v>
      </c>
      <c r="C16" s="133"/>
      <c r="D16" s="133"/>
      <c r="E16" s="133">
        <v>569.5</v>
      </c>
      <c r="F16" s="133">
        <f t="shared" si="0"/>
        <v>421.85185185185185</v>
      </c>
      <c r="G16" s="133">
        <f t="shared" si="1"/>
        <v>0</v>
      </c>
    </row>
    <row r="17" spans="1:7" s="84" customFormat="1" ht="13.2" x14ac:dyDescent="0.15">
      <c r="A17" s="126" t="s">
        <v>32</v>
      </c>
      <c r="B17" s="133">
        <v>2021.6</v>
      </c>
      <c r="C17" s="133"/>
      <c r="D17" s="133"/>
      <c r="E17" s="133">
        <v>1561.29</v>
      </c>
      <c r="F17" s="133">
        <f t="shared" si="0"/>
        <v>77.230411555203801</v>
      </c>
      <c r="G17" s="133">
        <f t="shared" si="1"/>
        <v>0</v>
      </c>
    </row>
    <row r="18" spans="1:7" s="84" customFormat="1" ht="13.2" x14ac:dyDescent="0.15">
      <c r="A18" s="125" t="s">
        <v>33</v>
      </c>
      <c r="B18" s="132">
        <v>8405.2000000000007</v>
      </c>
      <c r="C18" s="132"/>
      <c r="D18" s="132"/>
      <c r="E18" s="132">
        <v>4041.52</v>
      </c>
      <c r="F18" s="132">
        <f t="shared" si="0"/>
        <v>48.08356731547137</v>
      </c>
      <c r="G18" s="132">
        <f t="shared" si="1"/>
        <v>0</v>
      </c>
    </row>
    <row r="19" spans="1:7" s="84" customFormat="1" ht="13.2" x14ac:dyDescent="0.15">
      <c r="A19" s="126" t="s">
        <v>34</v>
      </c>
      <c r="B19" s="133">
        <v>5551.6</v>
      </c>
      <c r="C19" s="133"/>
      <c r="D19" s="133"/>
      <c r="E19" s="133">
        <v>2501.3200000000002</v>
      </c>
      <c r="F19" s="133">
        <f t="shared" si="0"/>
        <v>45.055839757907627</v>
      </c>
      <c r="G19" s="133">
        <f t="shared" si="1"/>
        <v>0</v>
      </c>
    </row>
    <row r="20" spans="1:7" s="84" customFormat="1" ht="13.2" x14ac:dyDescent="0.15">
      <c r="A20" s="126" t="s">
        <v>36</v>
      </c>
      <c r="B20" s="133">
        <v>206.89</v>
      </c>
      <c r="C20" s="133"/>
      <c r="D20" s="133"/>
      <c r="E20" s="133">
        <v>177.35</v>
      </c>
      <c r="F20" s="133">
        <f t="shared" si="0"/>
        <v>85.721881192904448</v>
      </c>
      <c r="G20" s="133">
        <f t="shared" si="1"/>
        <v>0</v>
      </c>
    </row>
    <row r="21" spans="1:7" s="84" customFormat="1" ht="13.2" x14ac:dyDescent="0.15">
      <c r="A21" s="126" t="s">
        <v>37</v>
      </c>
      <c r="B21" s="133">
        <v>1468.86</v>
      </c>
      <c r="C21" s="133"/>
      <c r="D21" s="133"/>
      <c r="E21" s="133">
        <v>405.43</v>
      </c>
      <c r="F21" s="133">
        <f t="shared" si="0"/>
        <v>27.601677491387882</v>
      </c>
      <c r="G21" s="133">
        <f t="shared" si="1"/>
        <v>0</v>
      </c>
    </row>
    <row r="22" spans="1:7" s="84" customFormat="1" ht="13.2" x14ac:dyDescent="0.15">
      <c r="A22" s="126" t="s">
        <v>38</v>
      </c>
      <c r="B22" s="133">
        <v>1177.8499999999999</v>
      </c>
      <c r="C22" s="133"/>
      <c r="D22" s="133"/>
      <c r="E22" s="133">
        <v>957.42</v>
      </c>
      <c r="F22" s="133">
        <f t="shared" si="0"/>
        <v>81.285392876851887</v>
      </c>
      <c r="G22" s="133">
        <f t="shared" si="1"/>
        <v>0</v>
      </c>
    </row>
    <row r="23" spans="1:7" s="84" customFormat="1" ht="13.2" x14ac:dyDescent="0.15">
      <c r="A23" s="125" t="s">
        <v>39</v>
      </c>
      <c r="B23" s="132">
        <v>15355</v>
      </c>
      <c r="C23" s="132"/>
      <c r="D23" s="132"/>
      <c r="E23" s="132">
        <v>18000</v>
      </c>
      <c r="F23" s="132">
        <f t="shared" si="0"/>
        <v>117.22565939433409</v>
      </c>
      <c r="G23" s="132">
        <f t="shared" si="1"/>
        <v>0</v>
      </c>
    </row>
    <row r="24" spans="1:7" s="84" customFormat="1" ht="13.2" x14ac:dyDescent="0.15">
      <c r="A24" s="126" t="s">
        <v>40</v>
      </c>
      <c r="B24" s="133">
        <v>3730.58</v>
      </c>
      <c r="C24" s="133"/>
      <c r="D24" s="133"/>
      <c r="E24" s="133">
        <v>3733.82</v>
      </c>
      <c r="F24" s="133">
        <f t="shared" si="0"/>
        <v>100.08684976598813</v>
      </c>
      <c r="G24" s="133">
        <f t="shared" si="1"/>
        <v>0</v>
      </c>
    </row>
    <row r="25" spans="1:7" s="84" customFormat="1" ht="13.2" x14ac:dyDescent="0.15">
      <c r="A25" s="126" t="s">
        <v>41</v>
      </c>
      <c r="B25" s="133">
        <v>475</v>
      </c>
      <c r="C25" s="133"/>
      <c r="D25" s="133"/>
      <c r="E25" s="133">
        <v>452.5</v>
      </c>
      <c r="F25" s="133">
        <f t="shared" si="0"/>
        <v>95.263157894736835</v>
      </c>
      <c r="G25" s="133">
        <f t="shared" si="1"/>
        <v>0</v>
      </c>
    </row>
    <row r="26" spans="1:7" s="84" customFormat="1" ht="13.2" x14ac:dyDescent="0.15">
      <c r="A26" s="126" t="s">
        <v>43</v>
      </c>
      <c r="B26" s="133">
        <v>6286.98</v>
      </c>
      <c r="C26" s="133"/>
      <c r="D26" s="133"/>
      <c r="E26" s="133">
        <v>7078.46</v>
      </c>
      <c r="F26" s="133">
        <f t="shared" si="0"/>
        <v>112.58919226719348</v>
      </c>
      <c r="G26" s="133">
        <f t="shared" si="1"/>
        <v>0</v>
      </c>
    </row>
    <row r="27" spans="1:7" s="84" customFormat="1" ht="13.2" x14ac:dyDescent="0.15">
      <c r="A27" s="126" t="s">
        <v>44</v>
      </c>
      <c r="B27" s="133">
        <v>1530</v>
      </c>
      <c r="C27" s="133"/>
      <c r="D27" s="133"/>
      <c r="E27" s="133">
        <v>1755</v>
      </c>
      <c r="F27" s="133">
        <f t="shared" si="0"/>
        <v>114.70588235294117</v>
      </c>
      <c r="G27" s="133">
        <f t="shared" si="1"/>
        <v>0</v>
      </c>
    </row>
    <row r="28" spans="1:7" s="84" customFormat="1" ht="13.2" x14ac:dyDescent="0.15">
      <c r="A28" s="126" t="s">
        <v>45</v>
      </c>
      <c r="B28" s="133">
        <v>836.57</v>
      </c>
      <c r="C28" s="133"/>
      <c r="D28" s="133"/>
      <c r="E28" s="133">
        <v>465.47</v>
      </c>
      <c r="F28" s="133">
        <f t="shared" si="0"/>
        <v>55.640293101593407</v>
      </c>
      <c r="G28" s="133">
        <f t="shared" si="1"/>
        <v>0</v>
      </c>
    </row>
    <row r="29" spans="1:7" s="84" customFormat="1" ht="13.2" x14ac:dyDescent="0.15">
      <c r="A29" s="126" t="s">
        <v>46</v>
      </c>
      <c r="B29" s="133">
        <v>414.21</v>
      </c>
      <c r="C29" s="133"/>
      <c r="D29" s="133"/>
      <c r="E29" s="133">
        <v>1178.52</v>
      </c>
      <c r="F29" s="133">
        <f t="shared" si="0"/>
        <v>284.52234373868328</v>
      </c>
      <c r="G29" s="133">
        <f t="shared" si="1"/>
        <v>0</v>
      </c>
    </row>
    <row r="30" spans="1:7" s="84" customFormat="1" ht="13.2" x14ac:dyDescent="0.15">
      <c r="A30" s="126" t="s">
        <v>47</v>
      </c>
      <c r="B30" s="133">
        <v>2043.86</v>
      </c>
      <c r="C30" s="133"/>
      <c r="D30" s="133"/>
      <c r="E30" s="133">
        <v>2106.23</v>
      </c>
      <c r="F30" s="133">
        <f t="shared" si="0"/>
        <v>103.05157887526543</v>
      </c>
      <c r="G30" s="133">
        <f t="shared" si="1"/>
        <v>0</v>
      </c>
    </row>
    <row r="31" spans="1:7" s="84" customFormat="1" ht="13.2" x14ac:dyDescent="0.15">
      <c r="A31" s="126" t="s">
        <v>48</v>
      </c>
      <c r="B31" s="133">
        <v>37.799999999999997</v>
      </c>
      <c r="C31" s="133"/>
      <c r="D31" s="133"/>
      <c r="E31" s="133">
        <v>1230</v>
      </c>
      <c r="F31" s="133">
        <f t="shared" si="0"/>
        <v>3253.9682539682544</v>
      </c>
      <c r="G31" s="133">
        <f t="shared" si="1"/>
        <v>0</v>
      </c>
    </row>
    <row r="32" spans="1:7" s="84" customFormat="1" ht="13.2" x14ac:dyDescent="0.15">
      <c r="A32" s="125" t="s">
        <v>49</v>
      </c>
      <c r="B32" s="132">
        <v>1713.79</v>
      </c>
      <c r="C32" s="132"/>
      <c r="D32" s="132"/>
      <c r="E32" s="132">
        <v>1533.35</v>
      </c>
      <c r="F32" s="132">
        <f t="shared" si="0"/>
        <v>89.471288781005839</v>
      </c>
      <c r="G32" s="132">
        <f t="shared" si="1"/>
        <v>0</v>
      </c>
    </row>
    <row r="33" spans="1:7" s="84" customFormat="1" ht="13.2" x14ac:dyDescent="0.15">
      <c r="A33" s="126" t="s">
        <v>50</v>
      </c>
      <c r="B33" s="133">
        <v>729.22</v>
      </c>
      <c r="C33" s="133"/>
      <c r="D33" s="133"/>
      <c r="E33" s="133">
        <v>771.4</v>
      </c>
      <c r="F33" s="133">
        <f t="shared" si="0"/>
        <v>105.78426263678999</v>
      </c>
      <c r="G33" s="133">
        <f t="shared" si="1"/>
        <v>0</v>
      </c>
    </row>
    <row r="34" spans="1:7" s="84" customFormat="1" ht="13.2" x14ac:dyDescent="0.15">
      <c r="A34" s="126" t="s">
        <v>52</v>
      </c>
      <c r="B34" s="133">
        <v>125</v>
      </c>
      <c r="C34" s="133"/>
      <c r="D34" s="133"/>
      <c r="E34" s="133">
        <v>140</v>
      </c>
      <c r="F34" s="133">
        <f t="shared" si="0"/>
        <v>112.00000000000001</v>
      </c>
      <c r="G34" s="133">
        <f t="shared" si="1"/>
        <v>0</v>
      </c>
    </row>
    <row r="35" spans="1:7" s="84" customFormat="1" ht="13.2" x14ac:dyDescent="0.15">
      <c r="A35" s="126" t="s">
        <v>53</v>
      </c>
      <c r="B35" s="133">
        <v>152.33000000000001</v>
      </c>
      <c r="C35" s="133"/>
      <c r="D35" s="133"/>
      <c r="E35" s="133">
        <v>127.44</v>
      </c>
      <c r="F35" s="133">
        <f t="shared" si="0"/>
        <v>83.660473970984043</v>
      </c>
      <c r="G35" s="133">
        <f t="shared" si="1"/>
        <v>0</v>
      </c>
    </row>
    <row r="36" spans="1:7" s="84" customFormat="1" ht="13.2" x14ac:dyDescent="0.15">
      <c r="A36" s="126" t="s">
        <v>54</v>
      </c>
      <c r="B36" s="133">
        <v>707.24</v>
      </c>
      <c r="C36" s="133"/>
      <c r="D36" s="133"/>
      <c r="E36" s="133">
        <v>494.51</v>
      </c>
      <c r="F36" s="133">
        <f t="shared" si="0"/>
        <v>69.921101747638701</v>
      </c>
      <c r="G36" s="133">
        <f t="shared" si="1"/>
        <v>0</v>
      </c>
    </row>
    <row r="37" spans="1:7" s="84" customFormat="1" ht="13.2" x14ac:dyDescent="0.15">
      <c r="A37" s="125" t="s">
        <v>55</v>
      </c>
      <c r="B37" s="132">
        <v>161.30000000000001</v>
      </c>
      <c r="C37" s="132">
        <v>0</v>
      </c>
      <c r="D37" s="132">
        <v>0</v>
      </c>
      <c r="E37" s="132">
        <v>0</v>
      </c>
      <c r="F37" s="132">
        <f t="shared" si="0"/>
        <v>0</v>
      </c>
      <c r="G37" s="132">
        <f t="shared" si="1"/>
        <v>0</v>
      </c>
    </row>
    <row r="38" spans="1:7" s="84" customFormat="1" ht="13.2" x14ac:dyDescent="0.15">
      <c r="A38" s="125" t="s">
        <v>56</v>
      </c>
      <c r="B38" s="132">
        <v>161.30000000000001</v>
      </c>
      <c r="C38" s="132"/>
      <c r="D38" s="132"/>
      <c r="E38" s="132">
        <v>0</v>
      </c>
      <c r="F38" s="132">
        <f t="shared" si="0"/>
        <v>0</v>
      </c>
      <c r="G38" s="132">
        <f t="shared" si="1"/>
        <v>0</v>
      </c>
    </row>
    <row r="39" spans="1:7" s="84" customFormat="1" ht="13.2" x14ac:dyDescent="0.15">
      <c r="A39" s="126" t="s">
        <v>57</v>
      </c>
      <c r="B39" s="133">
        <v>161.30000000000001</v>
      </c>
      <c r="C39" s="133"/>
      <c r="D39" s="133"/>
      <c r="E39" s="133">
        <v>0</v>
      </c>
      <c r="F39" s="133">
        <f t="shared" si="0"/>
        <v>0</v>
      </c>
      <c r="G39" s="133">
        <f t="shared" si="1"/>
        <v>0</v>
      </c>
    </row>
    <row r="40" spans="1:7" s="83" customFormat="1" ht="26.4" x14ac:dyDescent="0.15">
      <c r="A40" s="124" t="s">
        <v>153</v>
      </c>
      <c r="B40" s="131">
        <v>57220.31</v>
      </c>
      <c r="C40" s="131">
        <v>130000</v>
      </c>
      <c r="D40" s="131">
        <v>130000</v>
      </c>
      <c r="E40" s="131">
        <v>74781.37</v>
      </c>
      <c r="F40" s="131">
        <f t="shared" si="0"/>
        <v>130.69025665886815</v>
      </c>
      <c r="G40" s="131">
        <f t="shared" si="1"/>
        <v>57.524130769230766</v>
      </c>
    </row>
    <row r="41" spans="1:7" s="84" customFormat="1" ht="13.2" x14ac:dyDescent="0.15">
      <c r="A41" s="125" t="s">
        <v>134</v>
      </c>
      <c r="B41" s="132">
        <v>57220.31</v>
      </c>
      <c r="C41" s="132">
        <v>130000</v>
      </c>
      <c r="D41" s="132">
        <v>130000</v>
      </c>
      <c r="E41" s="132">
        <v>74781.37</v>
      </c>
      <c r="F41" s="132">
        <f t="shared" si="0"/>
        <v>130.69025665886815</v>
      </c>
      <c r="G41" s="132">
        <f t="shared" si="1"/>
        <v>57.524130769230766</v>
      </c>
    </row>
    <row r="42" spans="1:7" s="82" customFormat="1" ht="13.2" x14ac:dyDescent="0.15">
      <c r="A42" s="123" t="s">
        <v>105</v>
      </c>
      <c r="B42" s="130">
        <v>57220.31</v>
      </c>
      <c r="C42" s="130">
        <v>130000</v>
      </c>
      <c r="D42" s="130">
        <v>130000</v>
      </c>
      <c r="E42" s="130">
        <v>74781.37</v>
      </c>
      <c r="F42" s="130">
        <f t="shared" si="0"/>
        <v>130.69025665886815</v>
      </c>
      <c r="G42" s="130">
        <f t="shared" si="1"/>
        <v>57.524130769230766</v>
      </c>
    </row>
    <row r="43" spans="1:7" s="84" customFormat="1" ht="13.2" x14ac:dyDescent="0.15">
      <c r="A43" s="125" t="s">
        <v>19</v>
      </c>
      <c r="B43" s="132">
        <v>57220.31</v>
      </c>
      <c r="C43" s="132">
        <v>130000</v>
      </c>
      <c r="D43" s="132">
        <v>130000</v>
      </c>
      <c r="E43" s="132">
        <v>74781.37</v>
      </c>
      <c r="F43" s="132">
        <f t="shared" si="0"/>
        <v>130.69025665886815</v>
      </c>
      <c r="G43" s="132">
        <f t="shared" si="1"/>
        <v>57.524130769230766</v>
      </c>
    </row>
    <row r="44" spans="1:7" s="84" customFormat="1" ht="13.2" x14ac:dyDescent="0.15">
      <c r="A44" s="125" t="s">
        <v>27</v>
      </c>
      <c r="B44" s="132">
        <v>57220.31</v>
      </c>
      <c r="C44" s="132">
        <v>130000</v>
      </c>
      <c r="D44" s="132">
        <v>130000</v>
      </c>
      <c r="E44" s="132">
        <v>74781.37</v>
      </c>
      <c r="F44" s="132">
        <f t="shared" si="0"/>
        <v>130.69025665886815</v>
      </c>
      <c r="G44" s="132">
        <f t="shared" si="1"/>
        <v>57.524130769230766</v>
      </c>
    </row>
    <row r="45" spans="1:7" s="84" customFormat="1" ht="13.2" x14ac:dyDescent="0.15">
      <c r="A45" s="125" t="s">
        <v>33</v>
      </c>
      <c r="B45" s="132">
        <v>29589.16</v>
      </c>
      <c r="C45" s="132"/>
      <c r="D45" s="132"/>
      <c r="E45" s="132">
        <v>42087.91</v>
      </c>
      <c r="F45" s="132">
        <f t="shared" si="0"/>
        <v>142.2409760871887</v>
      </c>
      <c r="G45" s="132">
        <f t="shared" si="1"/>
        <v>0</v>
      </c>
    </row>
    <row r="46" spans="1:7" s="84" customFormat="1" ht="13.2" x14ac:dyDescent="0.15">
      <c r="A46" s="126" t="s">
        <v>34</v>
      </c>
      <c r="B46" s="133">
        <v>298.88</v>
      </c>
      <c r="C46" s="133"/>
      <c r="D46" s="133"/>
      <c r="E46" s="133">
        <v>309.81</v>
      </c>
      <c r="F46" s="133">
        <f t="shared" si="0"/>
        <v>103.65698608137046</v>
      </c>
      <c r="G46" s="133">
        <f t="shared" si="1"/>
        <v>0</v>
      </c>
    </row>
    <row r="47" spans="1:7" s="84" customFormat="1" ht="13.2" x14ac:dyDescent="0.15">
      <c r="A47" s="126" t="s">
        <v>36</v>
      </c>
      <c r="B47" s="133">
        <v>29290.28</v>
      </c>
      <c r="C47" s="133"/>
      <c r="D47" s="133"/>
      <c r="E47" s="133">
        <v>41778.1</v>
      </c>
      <c r="F47" s="133">
        <f t="shared" si="0"/>
        <v>142.63468973324939</v>
      </c>
      <c r="G47" s="133">
        <f t="shared" si="1"/>
        <v>0</v>
      </c>
    </row>
    <row r="48" spans="1:7" s="84" customFormat="1" ht="13.2" x14ac:dyDescent="0.15">
      <c r="A48" s="125" t="s">
        <v>39</v>
      </c>
      <c r="B48" s="132">
        <v>27631.15</v>
      </c>
      <c r="C48" s="132"/>
      <c r="D48" s="132"/>
      <c r="E48" s="132">
        <v>32693.46</v>
      </c>
      <c r="F48" s="132">
        <f t="shared" si="0"/>
        <v>118.32102536448899</v>
      </c>
      <c r="G48" s="132">
        <f t="shared" si="1"/>
        <v>0</v>
      </c>
    </row>
    <row r="49" spans="1:7" s="84" customFormat="1" ht="13.2" x14ac:dyDescent="0.15">
      <c r="A49" s="126" t="s">
        <v>40</v>
      </c>
      <c r="B49" s="133">
        <v>1009.58</v>
      </c>
      <c r="C49" s="133"/>
      <c r="D49" s="133"/>
      <c r="E49" s="133">
        <v>565.44000000000005</v>
      </c>
      <c r="F49" s="133">
        <f t="shared" si="0"/>
        <v>56.00744864200955</v>
      </c>
      <c r="G49" s="133">
        <f t="shared" si="1"/>
        <v>0</v>
      </c>
    </row>
    <row r="50" spans="1:7" s="84" customFormat="1" ht="13.2" x14ac:dyDescent="0.15">
      <c r="A50" s="126" t="s">
        <v>41</v>
      </c>
      <c r="B50" s="133">
        <v>4643.75</v>
      </c>
      <c r="C50" s="133"/>
      <c r="D50" s="133"/>
      <c r="E50" s="133">
        <v>0</v>
      </c>
      <c r="F50" s="133">
        <f t="shared" si="0"/>
        <v>0</v>
      </c>
      <c r="G50" s="133">
        <f t="shared" si="1"/>
        <v>0</v>
      </c>
    </row>
    <row r="51" spans="1:7" s="84" customFormat="1" ht="13.2" x14ac:dyDescent="0.15">
      <c r="A51" s="126" t="s">
        <v>42</v>
      </c>
      <c r="B51" s="133">
        <v>0</v>
      </c>
      <c r="C51" s="133"/>
      <c r="D51" s="133"/>
      <c r="E51" s="133">
        <v>1680</v>
      </c>
      <c r="F51" s="133">
        <f t="shared" si="0"/>
        <v>0</v>
      </c>
      <c r="G51" s="133">
        <f t="shared" si="1"/>
        <v>0</v>
      </c>
    </row>
    <row r="52" spans="1:7" s="84" customFormat="1" ht="13.2" x14ac:dyDescent="0.15">
      <c r="A52" s="126" t="s">
        <v>43</v>
      </c>
      <c r="B52" s="133">
        <v>3427.36</v>
      </c>
      <c r="C52" s="133"/>
      <c r="D52" s="133"/>
      <c r="E52" s="133">
        <v>3537.65</v>
      </c>
      <c r="F52" s="133">
        <f t="shared" si="0"/>
        <v>103.2179286681294</v>
      </c>
      <c r="G52" s="133">
        <f t="shared" si="1"/>
        <v>0</v>
      </c>
    </row>
    <row r="53" spans="1:7" s="84" customFormat="1" ht="13.2" x14ac:dyDescent="0.15">
      <c r="A53" s="126" t="s">
        <v>44</v>
      </c>
      <c r="B53" s="133">
        <v>14020.8</v>
      </c>
      <c r="C53" s="133"/>
      <c r="D53" s="133"/>
      <c r="E53" s="133">
        <v>14296.8</v>
      </c>
      <c r="F53" s="133">
        <f t="shared" si="0"/>
        <v>101.96850393700787</v>
      </c>
      <c r="G53" s="133">
        <f t="shared" si="1"/>
        <v>0</v>
      </c>
    </row>
    <row r="54" spans="1:7" s="84" customFormat="1" ht="13.2" x14ac:dyDescent="0.15">
      <c r="A54" s="126" t="s">
        <v>45</v>
      </c>
      <c r="B54" s="133">
        <v>2880</v>
      </c>
      <c r="C54" s="133"/>
      <c r="D54" s="133"/>
      <c r="E54" s="133">
        <v>5649.37</v>
      </c>
      <c r="F54" s="133">
        <f t="shared" si="0"/>
        <v>196.15868055555555</v>
      </c>
      <c r="G54" s="133">
        <f t="shared" si="1"/>
        <v>0</v>
      </c>
    </row>
    <row r="55" spans="1:7" s="84" customFormat="1" ht="13.2" x14ac:dyDescent="0.15">
      <c r="A55" s="126" t="s">
        <v>46</v>
      </c>
      <c r="B55" s="133">
        <v>1649.66</v>
      </c>
      <c r="C55" s="133"/>
      <c r="D55" s="133"/>
      <c r="E55" s="133">
        <v>6324.2</v>
      </c>
      <c r="F55" s="133">
        <f t="shared" si="0"/>
        <v>383.36384467102306</v>
      </c>
      <c r="G55" s="133">
        <f t="shared" si="1"/>
        <v>0</v>
      </c>
    </row>
    <row r="56" spans="1:7" s="84" customFormat="1" ht="13.2" x14ac:dyDescent="0.15">
      <c r="A56" s="126" t="s">
        <v>48</v>
      </c>
      <c r="B56" s="133">
        <v>0</v>
      </c>
      <c r="C56" s="133"/>
      <c r="D56" s="133"/>
      <c r="E56" s="133">
        <v>640</v>
      </c>
      <c r="F56" s="133">
        <f t="shared" si="0"/>
        <v>0</v>
      </c>
      <c r="G56" s="133">
        <f t="shared" si="1"/>
        <v>0</v>
      </c>
    </row>
    <row r="57" spans="1:7" s="83" customFormat="1" ht="13.2" x14ac:dyDescent="0.15">
      <c r="A57" s="124" t="s">
        <v>152</v>
      </c>
      <c r="B57" s="131">
        <v>2268.2800000000002</v>
      </c>
      <c r="C57" s="131">
        <v>5000</v>
      </c>
      <c r="D57" s="131">
        <v>5000</v>
      </c>
      <c r="E57" s="131">
        <v>1920</v>
      </c>
      <c r="F57" s="131">
        <f t="shared" si="0"/>
        <v>84.645634577741717</v>
      </c>
      <c r="G57" s="131">
        <f t="shared" si="1"/>
        <v>38.4</v>
      </c>
    </row>
    <row r="58" spans="1:7" s="84" customFormat="1" ht="13.2" x14ac:dyDescent="0.15">
      <c r="A58" s="125" t="s">
        <v>134</v>
      </c>
      <c r="B58" s="132">
        <v>2268.2800000000002</v>
      </c>
      <c r="C58" s="132">
        <v>5000</v>
      </c>
      <c r="D58" s="132">
        <v>5000</v>
      </c>
      <c r="E58" s="132">
        <v>1920</v>
      </c>
      <c r="F58" s="132">
        <f t="shared" si="0"/>
        <v>84.645634577741717</v>
      </c>
      <c r="G58" s="132">
        <f t="shared" si="1"/>
        <v>38.4</v>
      </c>
    </row>
    <row r="59" spans="1:7" s="82" customFormat="1" ht="13.2" x14ac:dyDescent="0.15">
      <c r="A59" s="123" t="s">
        <v>105</v>
      </c>
      <c r="B59" s="130">
        <v>2268.2800000000002</v>
      </c>
      <c r="C59" s="130">
        <v>5000</v>
      </c>
      <c r="D59" s="130">
        <v>5000</v>
      </c>
      <c r="E59" s="130">
        <v>1920</v>
      </c>
      <c r="F59" s="130">
        <f t="shared" si="0"/>
        <v>84.645634577741717</v>
      </c>
      <c r="G59" s="130">
        <f t="shared" si="1"/>
        <v>38.4</v>
      </c>
    </row>
    <row r="60" spans="1:7" s="84" customFormat="1" ht="13.2" x14ac:dyDescent="0.15">
      <c r="A60" s="125" t="s">
        <v>19</v>
      </c>
      <c r="B60" s="132">
        <v>2268.2800000000002</v>
      </c>
      <c r="C60" s="132">
        <v>5000</v>
      </c>
      <c r="D60" s="132">
        <v>5000</v>
      </c>
      <c r="E60" s="132">
        <v>1920</v>
      </c>
      <c r="F60" s="132">
        <f t="shared" si="0"/>
        <v>84.645634577741717</v>
      </c>
      <c r="G60" s="132">
        <f t="shared" si="1"/>
        <v>38.4</v>
      </c>
    </row>
    <row r="61" spans="1:7" s="84" customFormat="1" ht="13.2" x14ac:dyDescent="0.15">
      <c r="A61" s="125" t="s">
        <v>27</v>
      </c>
      <c r="B61" s="132">
        <v>2268.2800000000002</v>
      </c>
      <c r="C61" s="132">
        <v>5000</v>
      </c>
      <c r="D61" s="132">
        <v>5000</v>
      </c>
      <c r="E61" s="132">
        <v>1920</v>
      </c>
      <c r="F61" s="132">
        <f t="shared" si="0"/>
        <v>84.645634577741717</v>
      </c>
      <c r="G61" s="132">
        <f t="shared" si="1"/>
        <v>38.4</v>
      </c>
    </row>
    <row r="62" spans="1:7" s="84" customFormat="1" ht="13.2" x14ac:dyDescent="0.15">
      <c r="A62" s="125" t="s">
        <v>39</v>
      </c>
      <c r="B62" s="132">
        <v>2268.2800000000002</v>
      </c>
      <c r="C62" s="132"/>
      <c r="D62" s="132"/>
      <c r="E62" s="132">
        <v>1920</v>
      </c>
      <c r="F62" s="132">
        <f t="shared" si="0"/>
        <v>84.645634577741717</v>
      </c>
      <c r="G62" s="132">
        <f t="shared" si="1"/>
        <v>0</v>
      </c>
    </row>
    <row r="63" spans="1:7" s="84" customFormat="1" ht="13.2" x14ac:dyDescent="0.15">
      <c r="A63" s="126" t="s">
        <v>41</v>
      </c>
      <c r="B63" s="133">
        <v>2268.2800000000002</v>
      </c>
      <c r="C63" s="133"/>
      <c r="D63" s="133"/>
      <c r="E63" s="133">
        <v>1920</v>
      </c>
      <c r="F63" s="133">
        <f t="shared" si="0"/>
        <v>84.645634577741717</v>
      </c>
      <c r="G63" s="133">
        <f t="shared" si="1"/>
        <v>0</v>
      </c>
    </row>
    <row r="64" spans="1:7" s="83" customFormat="1" ht="13.2" x14ac:dyDescent="0.15">
      <c r="A64" s="124" t="s">
        <v>151</v>
      </c>
      <c r="B64" s="131">
        <v>66573.81</v>
      </c>
      <c r="C64" s="131">
        <v>95000</v>
      </c>
      <c r="D64" s="131">
        <v>95000</v>
      </c>
      <c r="E64" s="131">
        <v>69074.97</v>
      </c>
      <c r="F64" s="131">
        <f t="shared" si="0"/>
        <v>103.75697289970336</v>
      </c>
      <c r="G64" s="131">
        <f t="shared" si="1"/>
        <v>72.710494736842108</v>
      </c>
    </row>
    <row r="65" spans="1:7" s="84" customFormat="1" ht="13.2" x14ac:dyDescent="0.15">
      <c r="A65" s="125" t="s">
        <v>134</v>
      </c>
      <c r="B65" s="132">
        <v>66573.81</v>
      </c>
      <c r="C65" s="132">
        <v>95000</v>
      </c>
      <c r="D65" s="132">
        <v>95000</v>
      </c>
      <c r="E65" s="132">
        <v>69074.97</v>
      </c>
      <c r="F65" s="132">
        <f t="shared" si="0"/>
        <v>103.75697289970336</v>
      </c>
      <c r="G65" s="132">
        <f t="shared" si="1"/>
        <v>72.710494736842108</v>
      </c>
    </row>
    <row r="66" spans="1:7" s="82" customFormat="1" ht="13.2" x14ac:dyDescent="0.15">
      <c r="A66" s="123" t="s">
        <v>105</v>
      </c>
      <c r="B66" s="130">
        <v>66573.81</v>
      </c>
      <c r="C66" s="130">
        <v>95000</v>
      </c>
      <c r="D66" s="130">
        <v>95000</v>
      </c>
      <c r="E66" s="130">
        <v>69074.97</v>
      </c>
      <c r="F66" s="130">
        <f t="shared" si="0"/>
        <v>103.75697289970336</v>
      </c>
      <c r="G66" s="130">
        <f t="shared" si="1"/>
        <v>72.710494736842108</v>
      </c>
    </row>
    <row r="67" spans="1:7" s="84" customFormat="1" ht="13.2" x14ac:dyDescent="0.15">
      <c r="A67" s="125" t="s">
        <v>19</v>
      </c>
      <c r="B67" s="132">
        <v>66573.81</v>
      </c>
      <c r="C67" s="132">
        <v>95000</v>
      </c>
      <c r="D67" s="132">
        <v>95000</v>
      </c>
      <c r="E67" s="132">
        <v>69074.97</v>
      </c>
      <c r="F67" s="132">
        <f t="shared" si="0"/>
        <v>103.75697289970336</v>
      </c>
      <c r="G67" s="132">
        <f t="shared" si="1"/>
        <v>72.710494736842108</v>
      </c>
    </row>
    <row r="68" spans="1:7" s="84" customFormat="1" ht="13.2" x14ac:dyDescent="0.15">
      <c r="A68" s="125" t="s">
        <v>27</v>
      </c>
      <c r="B68" s="132">
        <v>66573.81</v>
      </c>
      <c r="C68" s="132">
        <v>95000</v>
      </c>
      <c r="D68" s="132">
        <v>95000</v>
      </c>
      <c r="E68" s="132">
        <v>69074.97</v>
      </c>
      <c r="F68" s="132">
        <f t="shared" si="0"/>
        <v>103.75697289970336</v>
      </c>
      <c r="G68" s="132">
        <f t="shared" si="1"/>
        <v>72.710494736842108</v>
      </c>
    </row>
    <row r="69" spans="1:7" s="84" customFormat="1" ht="13.2" x14ac:dyDescent="0.15">
      <c r="A69" s="125" t="s">
        <v>39</v>
      </c>
      <c r="B69" s="132">
        <v>66573.81</v>
      </c>
      <c r="C69" s="132"/>
      <c r="D69" s="132"/>
      <c r="E69" s="132">
        <v>69074.97</v>
      </c>
      <c r="F69" s="132">
        <f t="shared" ref="F69:F132" si="2">IFERROR(E69/B69*100,0)</f>
        <v>103.75697289970336</v>
      </c>
      <c r="G69" s="132">
        <f t="shared" ref="G69:G132" si="3">IFERROR(E69/D69*100,0)</f>
        <v>0</v>
      </c>
    </row>
    <row r="70" spans="1:7" s="84" customFormat="1" ht="13.2" x14ac:dyDescent="0.15">
      <c r="A70" s="126" t="s">
        <v>40</v>
      </c>
      <c r="B70" s="133">
        <v>66573.81</v>
      </c>
      <c r="C70" s="133"/>
      <c r="D70" s="133"/>
      <c r="E70" s="133">
        <v>69074.97</v>
      </c>
      <c r="F70" s="133">
        <f t="shared" si="2"/>
        <v>103.75697289970336</v>
      </c>
      <c r="G70" s="133">
        <f t="shared" si="3"/>
        <v>0</v>
      </c>
    </row>
    <row r="71" spans="1:7" s="82" customFormat="1" ht="13.2" x14ac:dyDescent="0.15">
      <c r="A71" s="123" t="s">
        <v>150</v>
      </c>
      <c r="B71" s="130">
        <v>0</v>
      </c>
      <c r="C71" s="130">
        <v>1083</v>
      </c>
      <c r="D71" s="130">
        <v>2312</v>
      </c>
      <c r="E71" s="130">
        <v>347.8</v>
      </c>
      <c r="F71" s="130">
        <f t="shared" si="2"/>
        <v>0</v>
      </c>
      <c r="G71" s="130">
        <f t="shared" si="3"/>
        <v>15.04325259515571</v>
      </c>
    </row>
    <row r="72" spans="1:7" s="83" customFormat="1" ht="13.2" x14ac:dyDescent="0.15">
      <c r="A72" s="124" t="s">
        <v>149</v>
      </c>
      <c r="B72" s="131">
        <v>0</v>
      </c>
      <c r="C72" s="131">
        <v>1083</v>
      </c>
      <c r="D72" s="131">
        <v>2312</v>
      </c>
      <c r="E72" s="131">
        <v>347.8</v>
      </c>
      <c r="F72" s="131">
        <f t="shared" si="2"/>
        <v>0</v>
      </c>
      <c r="G72" s="131">
        <f t="shared" si="3"/>
        <v>15.04325259515571</v>
      </c>
    </row>
    <row r="73" spans="1:7" s="84" customFormat="1" ht="13.2" x14ac:dyDescent="0.15">
      <c r="A73" s="125" t="s">
        <v>137</v>
      </c>
      <c r="B73" s="132">
        <v>0</v>
      </c>
      <c r="C73" s="132">
        <v>1083</v>
      </c>
      <c r="D73" s="132">
        <v>2312</v>
      </c>
      <c r="E73" s="132">
        <v>347.8</v>
      </c>
      <c r="F73" s="132">
        <f t="shared" si="2"/>
        <v>0</v>
      </c>
      <c r="G73" s="132">
        <f t="shared" si="3"/>
        <v>15.04325259515571</v>
      </c>
    </row>
    <row r="74" spans="1:7" s="82" customFormat="1" ht="13.2" x14ac:dyDescent="0.15">
      <c r="A74" s="123" t="s">
        <v>104</v>
      </c>
      <c r="B74" s="130">
        <v>0</v>
      </c>
      <c r="C74" s="130">
        <v>1083</v>
      </c>
      <c r="D74" s="130">
        <v>2312</v>
      </c>
      <c r="E74" s="130">
        <v>347.8</v>
      </c>
      <c r="F74" s="130">
        <f t="shared" si="2"/>
        <v>0</v>
      </c>
      <c r="G74" s="130">
        <f t="shared" si="3"/>
        <v>15.04325259515571</v>
      </c>
    </row>
    <row r="75" spans="1:7" s="84" customFormat="1" ht="13.2" x14ac:dyDescent="0.15">
      <c r="A75" s="125" t="s">
        <v>63</v>
      </c>
      <c r="B75" s="132">
        <v>0</v>
      </c>
      <c r="C75" s="132">
        <v>1083</v>
      </c>
      <c r="D75" s="132">
        <v>2312</v>
      </c>
      <c r="E75" s="132">
        <v>347.8</v>
      </c>
      <c r="F75" s="132">
        <f t="shared" si="2"/>
        <v>0</v>
      </c>
      <c r="G75" s="132">
        <f t="shared" si="3"/>
        <v>15.04325259515571</v>
      </c>
    </row>
    <row r="76" spans="1:7" s="84" customFormat="1" ht="13.2" x14ac:dyDescent="0.15">
      <c r="A76" s="125" t="s">
        <v>64</v>
      </c>
      <c r="B76" s="132">
        <v>0</v>
      </c>
      <c r="C76" s="132">
        <v>1083</v>
      </c>
      <c r="D76" s="132">
        <v>2312</v>
      </c>
      <c r="E76" s="132">
        <v>347.8</v>
      </c>
      <c r="F76" s="132">
        <f t="shared" si="2"/>
        <v>0</v>
      </c>
      <c r="G76" s="132">
        <f t="shared" si="3"/>
        <v>15.04325259515571</v>
      </c>
    </row>
    <row r="77" spans="1:7" s="84" customFormat="1" ht="13.2" x14ac:dyDescent="0.15">
      <c r="A77" s="125" t="s">
        <v>65</v>
      </c>
      <c r="B77" s="132">
        <v>0</v>
      </c>
      <c r="C77" s="132"/>
      <c r="D77" s="132"/>
      <c r="E77" s="132">
        <v>345.68</v>
      </c>
      <c r="F77" s="132">
        <f t="shared" si="2"/>
        <v>0</v>
      </c>
      <c r="G77" s="132">
        <f t="shared" si="3"/>
        <v>0</v>
      </c>
    </row>
    <row r="78" spans="1:7" s="84" customFormat="1" ht="13.2" x14ac:dyDescent="0.15">
      <c r="A78" s="126" t="s">
        <v>66</v>
      </c>
      <c r="B78" s="133">
        <v>0</v>
      </c>
      <c r="C78" s="133"/>
      <c r="D78" s="133"/>
      <c r="E78" s="133">
        <v>345.68</v>
      </c>
      <c r="F78" s="133">
        <f t="shared" si="2"/>
        <v>0</v>
      </c>
      <c r="G78" s="133">
        <f t="shared" si="3"/>
        <v>0</v>
      </c>
    </row>
    <row r="79" spans="1:7" s="84" customFormat="1" ht="13.2" x14ac:dyDescent="0.15">
      <c r="A79" s="125" t="s">
        <v>68</v>
      </c>
      <c r="B79" s="132">
        <v>0</v>
      </c>
      <c r="C79" s="132"/>
      <c r="D79" s="132"/>
      <c r="E79" s="132">
        <v>2.12</v>
      </c>
      <c r="F79" s="132">
        <f t="shared" si="2"/>
        <v>0</v>
      </c>
      <c r="G79" s="132">
        <f t="shared" si="3"/>
        <v>0</v>
      </c>
    </row>
    <row r="80" spans="1:7" s="84" customFormat="1" ht="13.2" x14ac:dyDescent="0.15">
      <c r="A80" s="126" t="s">
        <v>69</v>
      </c>
      <c r="B80" s="133">
        <v>0</v>
      </c>
      <c r="C80" s="133"/>
      <c r="D80" s="133"/>
      <c r="E80" s="133">
        <v>2.12</v>
      </c>
      <c r="F80" s="133">
        <f t="shared" si="2"/>
        <v>0</v>
      </c>
      <c r="G80" s="133">
        <f t="shared" si="3"/>
        <v>0</v>
      </c>
    </row>
    <row r="81" spans="1:7" s="82" customFormat="1" ht="13.2" x14ac:dyDescent="0.15">
      <c r="A81" s="123" t="s">
        <v>148</v>
      </c>
      <c r="B81" s="130">
        <v>127542.77</v>
      </c>
      <c r="C81" s="130">
        <v>465029</v>
      </c>
      <c r="D81" s="130">
        <v>579767</v>
      </c>
      <c r="E81" s="130">
        <v>147710.12</v>
      </c>
      <c r="F81" s="130">
        <f t="shared" si="2"/>
        <v>115.81222518532411</v>
      </c>
      <c r="G81" s="130">
        <f t="shared" si="3"/>
        <v>25.477496994482262</v>
      </c>
    </row>
    <row r="82" spans="1:7" s="83" customFormat="1" ht="13.2" x14ac:dyDescent="0.15">
      <c r="A82" s="124" t="s">
        <v>147</v>
      </c>
      <c r="B82" s="131">
        <v>1220.6600000000001</v>
      </c>
      <c r="C82" s="131">
        <v>28733</v>
      </c>
      <c r="D82" s="131">
        <v>45646</v>
      </c>
      <c r="E82" s="131">
        <v>2939</v>
      </c>
      <c r="F82" s="131">
        <f t="shared" si="2"/>
        <v>240.77138597152356</v>
      </c>
      <c r="G82" s="131">
        <f t="shared" si="3"/>
        <v>6.4386802786662578</v>
      </c>
    </row>
    <row r="83" spans="1:7" s="84" customFormat="1" ht="13.2" x14ac:dyDescent="0.15">
      <c r="A83" s="125" t="s">
        <v>137</v>
      </c>
      <c r="B83" s="132">
        <v>1220.6600000000001</v>
      </c>
      <c r="C83" s="132">
        <v>28733</v>
      </c>
      <c r="D83" s="132">
        <v>45646</v>
      </c>
      <c r="E83" s="132">
        <v>2939</v>
      </c>
      <c r="F83" s="132">
        <f t="shared" si="2"/>
        <v>240.77138597152356</v>
      </c>
      <c r="G83" s="132">
        <f t="shared" si="3"/>
        <v>6.4386802786662578</v>
      </c>
    </row>
    <row r="84" spans="1:7" s="82" customFormat="1" ht="13.2" x14ac:dyDescent="0.15">
      <c r="A84" s="123" t="s">
        <v>103</v>
      </c>
      <c r="B84" s="130">
        <v>1220.6600000000001</v>
      </c>
      <c r="C84" s="130">
        <v>28733</v>
      </c>
      <c r="D84" s="130">
        <v>45646</v>
      </c>
      <c r="E84" s="130">
        <v>2939</v>
      </c>
      <c r="F84" s="130">
        <f t="shared" si="2"/>
        <v>240.77138597152356</v>
      </c>
      <c r="G84" s="130">
        <f t="shared" si="3"/>
        <v>6.4386802786662578</v>
      </c>
    </row>
    <row r="85" spans="1:7" s="84" customFormat="1" ht="13.2" x14ac:dyDescent="0.15">
      <c r="A85" s="125" t="s">
        <v>19</v>
      </c>
      <c r="B85" s="132">
        <v>257.66000000000003</v>
      </c>
      <c r="C85" s="132">
        <v>19520</v>
      </c>
      <c r="D85" s="132">
        <v>16433</v>
      </c>
      <c r="E85" s="132">
        <v>1976</v>
      </c>
      <c r="F85" s="132">
        <f t="shared" si="2"/>
        <v>766.90211907164473</v>
      </c>
      <c r="G85" s="132">
        <f t="shared" si="3"/>
        <v>12.024584677173978</v>
      </c>
    </row>
    <row r="86" spans="1:7" s="84" customFormat="1" ht="13.2" x14ac:dyDescent="0.15">
      <c r="A86" s="125" t="s">
        <v>27</v>
      </c>
      <c r="B86" s="132">
        <v>257.66000000000003</v>
      </c>
      <c r="C86" s="132">
        <v>19520</v>
      </c>
      <c r="D86" s="132">
        <v>16433</v>
      </c>
      <c r="E86" s="132">
        <v>1976</v>
      </c>
      <c r="F86" s="132">
        <f t="shared" si="2"/>
        <v>766.90211907164473</v>
      </c>
      <c r="G86" s="132">
        <f t="shared" si="3"/>
        <v>12.024584677173978</v>
      </c>
    </row>
    <row r="87" spans="1:7" s="84" customFormat="1" ht="13.2" x14ac:dyDescent="0.15">
      <c r="A87" s="125" t="s">
        <v>33</v>
      </c>
      <c r="B87" s="132">
        <v>257.66000000000003</v>
      </c>
      <c r="C87" s="132"/>
      <c r="D87" s="132"/>
      <c r="E87" s="132">
        <v>0</v>
      </c>
      <c r="F87" s="132">
        <f t="shared" si="2"/>
        <v>0</v>
      </c>
      <c r="G87" s="132">
        <f t="shared" si="3"/>
        <v>0</v>
      </c>
    </row>
    <row r="88" spans="1:7" s="84" customFormat="1" ht="13.2" x14ac:dyDescent="0.15">
      <c r="A88" s="126" t="s">
        <v>35</v>
      </c>
      <c r="B88" s="133">
        <v>257.66000000000003</v>
      </c>
      <c r="C88" s="133"/>
      <c r="D88" s="133"/>
      <c r="E88" s="133">
        <v>0</v>
      </c>
      <c r="F88" s="133">
        <f t="shared" si="2"/>
        <v>0</v>
      </c>
      <c r="G88" s="133">
        <f t="shared" si="3"/>
        <v>0</v>
      </c>
    </row>
    <row r="89" spans="1:7" s="84" customFormat="1" ht="13.2" x14ac:dyDescent="0.15">
      <c r="A89" s="125" t="s">
        <v>39</v>
      </c>
      <c r="B89" s="132">
        <v>0</v>
      </c>
      <c r="C89" s="132"/>
      <c r="D89" s="132"/>
      <c r="E89" s="132">
        <v>1976</v>
      </c>
      <c r="F89" s="132">
        <f t="shared" si="2"/>
        <v>0</v>
      </c>
      <c r="G89" s="132">
        <f t="shared" si="3"/>
        <v>0</v>
      </c>
    </row>
    <row r="90" spans="1:7" s="84" customFormat="1" ht="13.2" x14ac:dyDescent="0.15">
      <c r="A90" s="126" t="s">
        <v>40</v>
      </c>
      <c r="B90" s="133">
        <v>0</v>
      </c>
      <c r="C90" s="133"/>
      <c r="D90" s="133"/>
      <c r="E90" s="133">
        <v>1976</v>
      </c>
      <c r="F90" s="133">
        <f t="shared" si="2"/>
        <v>0</v>
      </c>
      <c r="G90" s="133">
        <f t="shared" si="3"/>
        <v>0</v>
      </c>
    </row>
    <row r="91" spans="1:7" s="84" customFormat="1" ht="13.2" x14ac:dyDescent="0.15">
      <c r="A91" s="125" t="s">
        <v>63</v>
      </c>
      <c r="B91" s="132">
        <v>963</v>
      </c>
      <c r="C91" s="132">
        <v>9213</v>
      </c>
      <c r="D91" s="132">
        <v>29213</v>
      </c>
      <c r="E91" s="132">
        <v>963</v>
      </c>
      <c r="F91" s="132">
        <f t="shared" si="2"/>
        <v>100</v>
      </c>
      <c r="G91" s="132">
        <f t="shared" si="3"/>
        <v>3.296477595591004</v>
      </c>
    </row>
    <row r="92" spans="1:7" s="84" customFormat="1" ht="13.2" x14ac:dyDescent="0.15">
      <c r="A92" s="125" t="s">
        <v>163</v>
      </c>
      <c r="B92" s="132">
        <v>0</v>
      </c>
      <c r="C92" s="132">
        <v>250</v>
      </c>
      <c r="D92" s="132">
        <v>250</v>
      </c>
      <c r="E92" s="132">
        <v>0</v>
      </c>
      <c r="F92" s="132">
        <f t="shared" si="2"/>
        <v>0</v>
      </c>
      <c r="G92" s="132">
        <f t="shared" si="3"/>
        <v>0</v>
      </c>
    </row>
    <row r="93" spans="1:7" s="84" customFormat="1" ht="13.2" x14ac:dyDescent="0.15">
      <c r="A93" s="125" t="s">
        <v>64</v>
      </c>
      <c r="B93" s="132">
        <v>963</v>
      </c>
      <c r="C93" s="132">
        <v>963</v>
      </c>
      <c r="D93" s="132">
        <v>20963</v>
      </c>
      <c r="E93" s="132">
        <v>963</v>
      </c>
      <c r="F93" s="132">
        <f t="shared" si="2"/>
        <v>100</v>
      </c>
      <c r="G93" s="132">
        <f t="shared" si="3"/>
        <v>4.5938081381481659</v>
      </c>
    </row>
    <row r="94" spans="1:7" s="84" customFormat="1" ht="13.2" x14ac:dyDescent="0.15">
      <c r="A94" s="125" t="s">
        <v>68</v>
      </c>
      <c r="B94" s="132">
        <v>963</v>
      </c>
      <c r="C94" s="132"/>
      <c r="D94" s="132"/>
      <c r="E94" s="132">
        <v>963</v>
      </c>
      <c r="F94" s="132">
        <f t="shared" si="2"/>
        <v>100</v>
      </c>
      <c r="G94" s="132">
        <f t="shared" si="3"/>
        <v>0</v>
      </c>
    </row>
    <row r="95" spans="1:7" s="84" customFormat="1" ht="13.2" x14ac:dyDescent="0.15">
      <c r="A95" s="126" t="s">
        <v>69</v>
      </c>
      <c r="B95" s="133">
        <v>963</v>
      </c>
      <c r="C95" s="133"/>
      <c r="D95" s="133"/>
      <c r="E95" s="133">
        <v>963</v>
      </c>
      <c r="F95" s="133">
        <f t="shared" si="2"/>
        <v>100</v>
      </c>
      <c r="G95" s="133">
        <f t="shared" si="3"/>
        <v>0</v>
      </c>
    </row>
    <row r="96" spans="1:7" s="84" customFormat="1" ht="13.2" x14ac:dyDescent="0.15">
      <c r="A96" s="125" t="s">
        <v>72</v>
      </c>
      <c r="B96" s="132">
        <v>0</v>
      </c>
      <c r="C96" s="132">
        <v>8000</v>
      </c>
      <c r="D96" s="132">
        <v>8000</v>
      </c>
      <c r="E96" s="132">
        <v>0</v>
      </c>
      <c r="F96" s="132">
        <f t="shared" si="2"/>
        <v>0</v>
      </c>
      <c r="G96" s="132">
        <f t="shared" si="3"/>
        <v>0</v>
      </c>
    </row>
    <row r="97" spans="1:7" s="83" customFormat="1" ht="26.4" x14ac:dyDescent="0.15">
      <c r="A97" s="124" t="s">
        <v>146</v>
      </c>
      <c r="B97" s="131">
        <v>0</v>
      </c>
      <c r="C97" s="131">
        <v>130</v>
      </c>
      <c r="D97" s="131">
        <v>130</v>
      </c>
      <c r="E97" s="131">
        <v>0</v>
      </c>
      <c r="F97" s="131">
        <f t="shared" si="2"/>
        <v>0</v>
      </c>
      <c r="G97" s="131">
        <f t="shared" si="3"/>
        <v>0</v>
      </c>
    </row>
    <row r="98" spans="1:7" s="84" customFormat="1" ht="13.2" x14ac:dyDescent="0.15">
      <c r="A98" s="125" t="s">
        <v>137</v>
      </c>
      <c r="B98" s="132">
        <v>0</v>
      </c>
      <c r="C98" s="132">
        <v>130</v>
      </c>
      <c r="D98" s="132">
        <v>130</v>
      </c>
      <c r="E98" s="132">
        <v>0</v>
      </c>
      <c r="F98" s="132">
        <f t="shared" si="2"/>
        <v>0</v>
      </c>
      <c r="G98" s="132">
        <f t="shared" si="3"/>
        <v>0</v>
      </c>
    </row>
    <row r="99" spans="1:7" s="82" customFormat="1" ht="26.4" x14ac:dyDescent="0.15">
      <c r="A99" s="123" t="s">
        <v>171</v>
      </c>
      <c r="B99" s="130">
        <v>0</v>
      </c>
      <c r="C99" s="130">
        <v>130</v>
      </c>
      <c r="D99" s="130">
        <v>130</v>
      </c>
      <c r="E99" s="130">
        <v>0</v>
      </c>
      <c r="F99" s="130">
        <f t="shared" si="2"/>
        <v>0</v>
      </c>
      <c r="G99" s="130">
        <f t="shared" si="3"/>
        <v>0</v>
      </c>
    </row>
    <row r="100" spans="1:7" s="84" customFormat="1" ht="13.2" x14ac:dyDescent="0.15">
      <c r="A100" s="125" t="s">
        <v>19</v>
      </c>
      <c r="B100" s="132">
        <v>0</v>
      </c>
      <c r="C100" s="132">
        <v>130</v>
      </c>
      <c r="D100" s="132">
        <v>130</v>
      </c>
      <c r="E100" s="132">
        <v>0</v>
      </c>
      <c r="F100" s="132">
        <f t="shared" si="2"/>
        <v>0</v>
      </c>
      <c r="G100" s="132">
        <f t="shared" si="3"/>
        <v>0</v>
      </c>
    </row>
    <row r="101" spans="1:7" s="84" customFormat="1" ht="13.2" x14ac:dyDescent="0.15">
      <c r="A101" s="125" t="s">
        <v>27</v>
      </c>
      <c r="B101" s="132">
        <v>0</v>
      </c>
      <c r="C101" s="132">
        <v>130</v>
      </c>
      <c r="D101" s="132">
        <v>130</v>
      </c>
      <c r="E101" s="132">
        <v>0</v>
      </c>
      <c r="F101" s="132">
        <f t="shared" si="2"/>
        <v>0</v>
      </c>
      <c r="G101" s="132">
        <f t="shared" si="3"/>
        <v>0</v>
      </c>
    </row>
    <row r="102" spans="1:7" s="83" customFormat="1" ht="13.2" x14ac:dyDescent="0.15">
      <c r="A102" s="124" t="s">
        <v>145</v>
      </c>
      <c r="B102" s="131">
        <v>525</v>
      </c>
      <c r="C102" s="131">
        <v>5350</v>
      </c>
      <c r="D102" s="131">
        <v>5350</v>
      </c>
      <c r="E102" s="131">
        <v>900</v>
      </c>
      <c r="F102" s="131">
        <f t="shared" si="2"/>
        <v>171.42857142857142</v>
      </c>
      <c r="G102" s="131">
        <f t="shared" si="3"/>
        <v>16.822429906542055</v>
      </c>
    </row>
    <row r="103" spans="1:7" s="84" customFormat="1" ht="13.2" x14ac:dyDescent="0.15">
      <c r="A103" s="125" t="s">
        <v>137</v>
      </c>
      <c r="B103" s="132">
        <v>525</v>
      </c>
      <c r="C103" s="132">
        <v>5350</v>
      </c>
      <c r="D103" s="132">
        <v>5350</v>
      </c>
      <c r="E103" s="132">
        <v>900</v>
      </c>
      <c r="F103" s="132">
        <f t="shared" si="2"/>
        <v>171.42857142857142</v>
      </c>
      <c r="G103" s="132">
        <f t="shared" si="3"/>
        <v>16.822429906542055</v>
      </c>
    </row>
    <row r="104" spans="1:7" s="82" customFormat="1" ht="13.2" x14ac:dyDescent="0.15">
      <c r="A104" s="123" t="s">
        <v>172</v>
      </c>
      <c r="B104" s="130">
        <v>525</v>
      </c>
      <c r="C104" s="130">
        <v>5350</v>
      </c>
      <c r="D104" s="130">
        <v>5350</v>
      </c>
      <c r="E104" s="130">
        <v>900</v>
      </c>
      <c r="F104" s="130">
        <f t="shared" si="2"/>
        <v>171.42857142857142</v>
      </c>
      <c r="G104" s="130">
        <f t="shared" si="3"/>
        <v>16.822429906542055</v>
      </c>
    </row>
    <row r="105" spans="1:7" s="84" customFormat="1" ht="13.2" x14ac:dyDescent="0.15">
      <c r="A105" s="125" t="s">
        <v>19</v>
      </c>
      <c r="B105" s="132">
        <v>0</v>
      </c>
      <c r="C105" s="132">
        <v>1500</v>
      </c>
      <c r="D105" s="132">
        <v>1500</v>
      </c>
      <c r="E105" s="132">
        <v>900</v>
      </c>
      <c r="F105" s="132">
        <f t="shared" si="2"/>
        <v>0</v>
      </c>
      <c r="G105" s="132">
        <f t="shared" si="3"/>
        <v>60</v>
      </c>
    </row>
    <row r="106" spans="1:7" s="84" customFormat="1" ht="13.2" x14ac:dyDescent="0.15">
      <c r="A106" s="125" t="s">
        <v>60</v>
      </c>
      <c r="B106" s="132">
        <v>0</v>
      </c>
      <c r="C106" s="132">
        <v>1500</v>
      </c>
      <c r="D106" s="132">
        <v>1500</v>
      </c>
      <c r="E106" s="132">
        <v>900</v>
      </c>
      <c r="F106" s="132">
        <f t="shared" si="2"/>
        <v>0</v>
      </c>
      <c r="G106" s="132">
        <f t="shared" si="3"/>
        <v>60</v>
      </c>
    </row>
    <row r="107" spans="1:7" s="84" customFormat="1" ht="13.2" x14ac:dyDescent="0.15">
      <c r="A107" s="125" t="s">
        <v>61</v>
      </c>
      <c r="B107" s="132">
        <v>0</v>
      </c>
      <c r="C107" s="132"/>
      <c r="D107" s="132"/>
      <c r="E107" s="132">
        <v>900</v>
      </c>
      <c r="F107" s="132">
        <f t="shared" si="2"/>
        <v>0</v>
      </c>
      <c r="G107" s="132">
        <f t="shared" si="3"/>
        <v>0</v>
      </c>
    </row>
    <row r="108" spans="1:7" s="84" customFormat="1" ht="13.2" x14ac:dyDescent="0.15">
      <c r="A108" s="126" t="s">
        <v>162</v>
      </c>
      <c r="B108" s="133">
        <v>0</v>
      </c>
      <c r="C108" s="133"/>
      <c r="D108" s="133"/>
      <c r="E108" s="133">
        <v>900</v>
      </c>
      <c r="F108" s="133">
        <f t="shared" si="2"/>
        <v>0</v>
      </c>
      <c r="G108" s="133">
        <f t="shared" si="3"/>
        <v>0</v>
      </c>
    </row>
    <row r="109" spans="1:7" s="84" customFormat="1" ht="13.2" x14ac:dyDescent="0.15">
      <c r="A109" s="125" t="s">
        <v>63</v>
      </c>
      <c r="B109" s="132">
        <v>525</v>
      </c>
      <c r="C109" s="132">
        <v>3850</v>
      </c>
      <c r="D109" s="132">
        <v>3850</v>
      </c>
      <c r="E109" s="132">
        <v>0</v>
      </c>
      <c r="F109" s="132">
        <f t="shared" si="2"/>
        <v>0</v>
      </c>
      <c r="G109" s="132">
        <f t="shared" si="3"/>
        <v>0</v>
      </c>
    </row>
    <row r="110" spans="1:7" s="84" customFormat="1" ht="13.2" x14ac:dyDescent="0.15">
      <c r="A110" s="125" t="s">
        <v>64</v>
      </c>
      <c r="B110" s="132">
        <v>525</v>
      </c>
      <c r="C110" s="132">
        <v>3850</v>
      </c>
      <c r="D110" s="132">
        <v>3850</v>
      </c>
      <c r="E110" s="132">
        <v>0</v>
      </c>
      <c r="F110" s="132">
        <f t="shared" si="2"/>
        <v>0</v>
      </c>
      <c r="G110" s="132">
        <f t="shared" si="3"/>
        <v>0</v>
      </c>
    </row>
    <row r="111" spans="1:7" s="84" customFormat="1" ht="13.2" x14ac:dyDescent="0.15">
      <c r="A111" s="125" t="s">
        <v>65</v>
      </c>
      <c r="B111" s="132">
        <v>525</v>
      </c>
      <c r="C111" s="132"/>
      <c r="D111" s="132"/>
      <c r="E111" s="132">
        <v>0</v>
      </c>
      <c r="F111" s="132">
        <f t="shared" si="2"/>
        <v>0</v>
      </c>
      <c r="G111" s="132">
        <f t="shared" si="3"/>
        <v>0</v>
      </c>
    </row>
    <row r="112" spans="1:7" s="84" customFormat="1" ht="13.2" x14ac:dyDescent="0.15">
      <c r="A112" s="126" t="s">
        <v>66</v>
      </c>
      <c r="B112" s="133">
        <v>525</v>
      </c>
      <c r="C112" s="133"/>
      <c r="D112" s="133"/>
      <c r="E112" s="133">
        <v>0</v>
      </c>
      <c r="F112" s="133">
        <f t="shared" si="2"/>
        <v>0</v>
      </c>
      <c r="G112" s="133">
        <f t="shared" si="3"/>
        <v>0</v>
      </c>
    </row>
    <row r="113" spans="1:7" s="83" customFormat="1" ht="13.2" x14ac:dyDescent="0.15">
      <c r="A113" s="124" t="s">
        <v>144</v>
      </c>
      <c r="B113" s="131">
        <v>30327.89</v>
      </c>
      <c r="C113" s="131">
        <v>63447</v>
      </c>
      <c r="D113" s="131">
        <v>63447</v>
      </c>
      <c r="E113" s="131">
        <v>19788.52</v>
      </c>
      <c r="F113" s="131">
        <f t="shared" si="2"/>
        <v>65.248588015849435</v>
      </c>
      <c r="G113" s="131">
        <f t="shared" si="3"/>
        <v>31.189055432092928</v>
      </c>
    </row>
    <row r="114" spans="1:7" s="84" customFormat="1" ht="13.2" x14ac:dyDescent="0.15">
      <c r="A114" s="125" t="s">
        <v>137</v>
      </c>
      <c r="B114" s="132">
        <v>30327.89</v>
      </c>
      <c r="C114" s="132">
        <v>63447</v>
      </c>
      <c r="D114" s="132">
        <v>63447</v>
      </c>
      <c r="E114" s="132">
        <v>19788.52</v>
      </c>
      <c r="F114" s="132">
        <f t="shared" si="2"/>
        <v>65.248588015849435</v>
      </c>
      <c r="G114" s="132">
        <f t="shared" si="3"/>
        <v>31.189055432092928</v>
      </c>
    </row>
    <row r="115" spans="1:7" s="82" customFormat="1" ht="13.2" x14ac:dyDescent="0.15">
      <c r="A115" s="123" t="s">
        <v>141</v>
      </c>
      <c r="B115" s="130">
        <v>30327.89</v>
      </c>
      <c r="C115" s="130">
        <v>63447</v>
      </c>
      <c r="D115" s="130">
        <v>63447</v>
      </c>
      <c r="E115" s="130">
        <v>19788.52</v>
      </c>
      <c r="F115" s="130">
        <f t="shared" si="2"/>
        <v>65.248588015849435</v>
      </c>
      <c r="G115" s="130">
        <f t="shared" si="3"/>
        <v>31.189055432092928</v>
      </c>
    </row>
    <row r="116" spans="1:7" s="84" customFormat="1" ht="13.2" x14ac:dyDescent="0.15">
      <c r="A116" s="125" t="s">
        <v>19</v>
      </c>
      <c r="B116" s="132">
        <v>30327.89</v>
      </c>
      <c r="C116" s="132">
        <v>63447</v>
      </c>
      <c r="D116" s="132">
        <v>63447</v>
      </c>
      <c r="E116" s="132">
        <v>19788.52</v>
      </c>
      <c r="F116" s="132">
        <f t="shared" si="2"/>
        <v>65.248588015849435</v>
      </c>
      <c r="G116" s="132">
        <f t="shared" si="3"/>
        <v>31.189055432092928</v>
      </c>
    </row>
    <row r="117" spans="1:7" s="84" customFormat="1" ht="13.2" x14ac:dyDescent="0.15">
      <c r="A117" s="125" t="s">
        <v>20</v>
      </c>
      <c r="B117" s="132">
        <v>12149.65</v>
      </c>
      <c r="C117" s="132">
        <v>0</v>
      </c>
      <c r="D117" s="132">
        <v>0</v>
      </c>
      <c r="E117" s="132">
        <v>0</v>
      </c>
      <c r="F117" s="132">
        <f t="shared" si="2"/>
        <v>0</v>
      </c>
      <c r="G117" s="132">
        <f t="shared" si="3"/>
        <v>0</v>
      </c>
    </row>
    <row r="118" spans="1:7" s="84" customFormat="1" ht="13.2" x14ac:dyDescent="0.15">
      <c r="A118" s="125" t="s">
        <v>21</v>
      </c>
      <c r="B118" s="132">
        <v>11225.47</v>
      </c>
      <c r="C118" s="132"/>
      <c r="D118" s="132"/>
      <c r="E118" s="132">
        <v>0</v>
      </c>
      <c r="F118" s="132">
        <f t="shared" si="2"/>
        <v>0</v>
      </c>
      <c r="G118" s="132">
        <f t="shared" si="3"/>
        <v>0</v>
      </c>
    </row>
    <row r="119" spans="1:7" s="84" customFormat="1" ht="13.2" x14ac:dyDescent="0.15">
      <c r="A119" s="126" t="s">
        <v>22</v>
      </c>
      <c r="B119" s="133">
        <v>11225.47</v>
      </c>
      <c r="C119" s="133"/>
      <c r="D119" s="133"/>
      <c r="E119" s="133">
        <v>0</v>
      </c>
      <c r="F119" s="133">
        <f t="shared" si="2"/>
        <v>0</v>
      </c>
      <c r="G119" s="133">
        <f t="shared" si="3"/>
        <v>0</v>
      </c>
    </row>
    <row r="120" spans="1:7" s="84" customFormat="1" ht="13.2" x14ac:dyDescent="0.15">
      <c r="A120" s="125" t="s">
        <v>25</v>
      </c>
      <c r="B120" s="132">
        <v>924.18</v>
      </c>
      <c r="C120" s="132"/>
      <c r="D120" s="132"/>
      <c r="E120" s="132">
        <v>0</v>
      </c>
      <c r="F120" s="132">
        <f t="shared" si="2"/>
        <v>0</v>
      </c>
      <c r="G120" s="132">
        <f t="shared" si="3"/>
        <v>0</v>
      </c>
    </row>
    <row r="121" spans="1:7" s="84" customFormat="1" ht="13.2" x14ac:dyDescent="0.15">
      <c r="A121" s="126" t="s">
        <v>26</v>
      </c>
      <c r="B121" s="133">
        <v>924.18</v>
      </c>
      <c r="C121" s="133"/>
      <c r="D121" s="133"/>
      <c r="E121" s="133">
        <v>0</v>
      </c>
      <c r="F121" s="133">
        <f t="shared" si="2"/>
        <v>0</v>
      </c>
      <c r="G121" s="133">
        <f t="shared" si="3"/>
        <v>0</v>
      </c>
    </row>
    <row r="122" spans="1:7" s="84" customFormat="1" ht="13.2" x14ac:dyDescent="0.15">
      <c r="A122" s="125" t="s">
        <v>27</v>
      </c>
      <c r="B122" s="132">
        <v>18071.71</v>
      </c>
      <c r="C122" s="132">
        <v>62784</v>
      </c>
      <c r="D122" s="132">
        <v>62784</v>
      </c>
      <c r="E122" s="132">
        <v>19759.23</v>
      </c>
      <c r="F122" s="132">
        <f t="shared" si="2"/>
        <v>109.3379099155531</v>
      </c>
      <c r="G122" s="132">
        <f t="shared" si="3"/>
        <v>31.471760321100916</v>
      </c>
    </row>
    <row r="123" spans="1:7" s="84" customFormat="1" ht="13.2" x14ac:dyDescent="0.15">
      <c r="A123" s="125" t="s">
        <v>28</v>
      </c>
      <c r="B123" s="132">
        <v>3076.68</v>
      </c>
      <c r="C123" s="132"/>
      <c r="D123" s="132"/>
      <c r="E123" s="132">
        <v>1169.26</v>
      </c>
      <c r="F123" s="132">
        <f t="shared" si="2"/>
        <v>38.00395231223267</v>
      </c>
      <c r="G123" s="132">
        <f t="shared" si="3"/>
        <v>0</v>
      </c>
    </row>
    <row r="124" spans="1:7" s="84" customFormat="1" ht="13.2" x14ac:dyDescent="0.15">
      <c r="A124" s="126" t="s">
        <v>29</v>
      </c>
      <c r="B124" s="133">
        <v>2352.92</v>
      </c>
      <c r="C124" s="133"/>
      <c r="D124" s="133"/>
      <c r="E124" s="133">
        <v>789.04</v>
      </c>
      <c r="F124" s="133">
        <f t="shared" si="2"/>
        <v>33.534501810516289</v>
      </c>
      <c r="G124" s="133">
        <f t="shared" si="3"/>
        <v>0</v>
      </c>
    </row>
    <row r="125" spans="1:7" s="84" customFormat="1" ht="13.2" x14ac:dyDescent="0.15">
      <c r="A125" s="126" t="s">
        <v>31</v>
      </c>
      <c r="B125" s="133">
        <v>66.8</v>
      </c>
      <c r="C125" s="133"/>
      <c r="D125" s="133"/>
      <c r="E125" s="133">
        <v>140</v>
      </c>
      <c r="F125" s="133">
        <f t="shared" si="2"/>
        <v>209.58083832335328</v>
      </c>
      <c r="G125" s="133">
        <f t="shared" si="3"/>
        <v>0</v>
      </c>
    </row>
    <row r="126" spans="1:7" s="84" customFormat="1" ht="13.2" x14ac:dyDescent="0.15">
      <c r="A126" s="126" t="s">
        <v>32</v>
      </c>
      <c r="B126" s="133">
        <v>656.96</v>
      </c>
      <c r="C126" s="133"/>
      <c r="D126" s="133"/>
      <c r="E126" s="133">
        <v>240.22</v>
      </c>
      <c r="F126" s="133">
        <f t="shared" si="2"/>
        <v>36.565392109108622</v>
      </c>
      <c r="G126" s="133">
        <f t="shared" si="3"/>
        <v>0</v>
      </c>
    </row>
    <row r="127" spans="1:7" s="84" customFormat="1" ht="13.2" x14ac:dyDescent="0.15">
      <c r="A127" s="125" t="s">
        <v>33</v>
      </c>
      <c r="B127" s="132">
        <v>13446.58</v>
      </c>
      <c r="C127" s="132"/>
      <c r="D127" s="132"/>
      <c r="E127" s="132">
        <v>11059.82</v>
      </c>
      <c r="F127" s="132">
        <f t="shared" si="2"/>
        <v>82.250059122840156</v>
      </c>
      <c r="G127" s="132">
        <f t="shared" si="3"/>
        <v>0</v>
      </c>
    </row>
    <row r="128" spans="1:7" s="84" customFormat="1" ht="13.2" x14ac:dyDescent="0.15">
      <c r="A128" s="126" t="s">
        <v>34</v>
      </c>
      <c r="B128" s="133">
        <v>2787.89</v>
      </c>
      <c r="C128" s="133"/>
      <c r="D128" s="133"/>
      <c r="E128" s="133">
        <v>149.09</v>
      </c>
      <c r="F128" s="133">
        <f t="shared" si="2"/>
        <v>5.3477719709170737</v>
      </c>
      <c r="G128" s="133">
        <f t="shared" si="3"/>
        <v>0</v>
      </c>
    </row>
    <row r="129" spans="1:7" s="84" customFormat="1" ht="13.2" x14ac:dyDescent="0.15">
      <c r="A129" s="126" t="s">
        <v>35</v>
      </c>
      <c r="B129" s="133">
        <v>10644.46</v>
      </c>
      <c r="C129" s="133"/>
      <c r="D129" s="133"/>
      <c r="E129" s="133">
        <v>9538.1299999999992</v>
      </c>
      <c r="F129" s="133">
        <f t="shared" si="2"/>
        <v>89.606518320328135</v>
      </c>
      <c r="G129" s="133">
        <f t="shared" si="3"/>
        <v>0</v>
      </c>
    </row>
    <row r="130" spans="1:7" s="84" customFormat="1" ht="13.2" x14ac:dyDescent="0.15">
      <c r="A130" s="126" t="s">
        <v>36</v>
      </c>
      <c r="B130" s="133">
        <v>14.23</v>
      </c>
      <c r="C130" s="133"/>
      <c r="D130" s="133"/>
      <c r="E130" s="133">
        <v>414.64</v>
      </c>
      <c r="F130" s="133">
        <f t="shared" si="2"/>
        <v>2913.8439915671115</v>
      </c>
      <c r="G130" s="133">
        <f t="shared" si="3"/>
        <v>0</v>
      </c>
    </row>
    <row r="131" spans="1:7" s="84" customFormat="1" ht="13.2" x14ac:dyDescent="0.15">
      <c r="A131" s="126" t="s">
        <v>38</v>
      </c>
      <c r="B131" s="133">
        <v>0</v>
      </c>
      <c r="C131" s="133"/>
      <c r="D131" s="133"/>
      <c r="E131" s="133">
        <v>957.96</v>
      </c>
      <c r="F131" s="133">
        <f t="shared" si="2"/>
        <v>0</v>
      </c>
      <c r="G131" s="133">
        <f t="shared" si="3"/>
        <v>0</v>
      </c>
    </row>
    <row r="132" spans="1:7" s="84" customFormat="1" ht="13.2" x14ac:dyDescent="0.15">
      <c r="A132" s="125" t="s">
        <v>39</v>
      </c>
      <c r="B132" s="132">
        <v>1347.45</v>
      </c>
      <c r="C132" s="132"/>
      <c r="D132" s="132"/>
      <c r="E132" s="132">
        <v>7505.15</v>
      </c>
      <c r="F132" s="132">
        <f t="shared" si="2"/>
        <v>556.98912761141412</v>
      </c>
      <c r="G132" s="132">
        <f t="shared" si="3"/>
        <v>0</v>
      </c>
    </row>
    <row r="133" spans="1:7" s="84" customFormat="1" ht="13.2" x14ac:dyDescent="0.15">
      <c r="A133" s="126" t="s">
        <v>40</v>
      </c>
      <c r="B133" s="133">
        <v>747.45</v>
      </c>
      <c r="C133" s="133"/>
      <c r="D133" s="133"/>
      <c r="E133" s="133">
        <v>535.70000000000005</v>
      </c>
      <c r="F133" s="133">
        <f t="shared" ref="F133:F196" si="4">IFERROR(E133/B133*100,0)</f>
        <v>71.670345842531276</v>
      </c>
      <c r="G133" s="133">
        <f t="shared" ref="G133:G196" si="5">IFERROR(E133/D133*100,0)</f>
        <v>0</v>
      </c>
    </row>
    <row r="134" spans="1:7" s="84" customFormat="1" ht="13.2" x14ac:dyDescent="0.15">
      <c r="A134" s="126" t="s">
        <v>41</v>
      </c>
      <c r="B134" s="133">
        <v>0</v>
      </c>
      <c r="C134" s="133"/>
      <c r="D134" s="133"/>
      <c r="E134" s="133">
        <v>2858.2</v>
      </c>
      <c r="F134" s="133">
        <f t="shared" si="4"/>
        <v>0</v>
      </c>
      <c r="G134" s="133">
        <f t="shared" si="5"/>
        <v>0</v>
      </c>
    </row>
    <row r="135" spans="1:7" s="84" customFormat="1" ht="13.2" x14ac:dyDescent="0.15">
      <c r="A135" s="126" t="s">
        <v>44</v>
      </c>
      <c r="B135" s="133">
        <v>200</v>
      </c>
      <c r="C135" s="133"/>
      <c r="D135" s="133"/>
      <c r="E135" s="133">
        <v>0</v>
      </c>
      <c r="F135" s="133">
        <f t="shared" si="4"/>
        <v>0</v>
      </c>
      <c r="G135" s="133">
        <f t="shared" si="5"/>
        <v>0</v>
      </c>
    </row>
    <row r="136" spans="1:7" s="84" customFormat="1" ht="13.2" x14ac:dyDescent="0.15">
      <c r="A136" s="126" t="s">
        <v>45</v>
      </c>
      <c r="B136" s="133">
        <v>0</v>
      </c>
      <c r="C136" s="133"/>
      <c r="D136" s="133"/>
      <c r="E136" s="133">
        <v>320</v>
      </c>
      <c r="F136" s="133">
        <f t="shared" si="4"/>
        <v>0</v>
      </c>
      <c r="G136" s="133">
        <f t="shared" si="5"/>
        <v>0</v>
      </c>
    </row>
    <row r="137" spans="1:7" s="84" customFormat="1" ht="13.2" x14ac:dyDescent="0.15">
      <c r="A137" s="126" t="s">
        <v>46</v>
      </c>
      <c r="B137" s="133">
        <v>275</v>
      </c>
      <c r="C137" s="133"/>
      <c r="D137" s="133"/>
      <c r="E137" s="133">
        <v>0</v>
      </c>
      <c r="F137" s="133">
        <f t="shared" si="4"/>
        <v>0</v>
      </c>
      <c r="G137" s="133">
        <f t="shared" si="5"/>
        <v>0</v>
      </c>
    </row>
    <row r="138" spans="1:7" s="84" customFormat="1" ht="13.2" x14ac:dyDescent="0.15">
      <c r="A138" s="126" t="s">
        <v>47</v>
      </c>
      <c r="B138" s="133">
        <v>125</v>
      </c>
      <c r="C138" s="133"/>
      <c r="D138" s="133"/>
      <c r="E138" s="133">
        <v>0</v>
      </c>
      <c r="F138" s="133">
        <f t="shared" si="4"/>
        <v>0</v>
      </c>
      <c r="G138" s="133">
        <f t="shared" si="5"/>
        <v>0</v>
      </c>
    </row>
    <row r="139" spans="1:7" s="84" customFormat="1" ht="13.2" x14ac:dyDescent="0.15">
      <c r="A139" s="126" t="s">
        <v>48</v>
      </c>
      <c r="B139" s="133">
        <v>0</v>
      </c>
      <c r="C139" s="133"/>
      <c r="D139" s="133"/>
      <c r="E139" s="133">
        <v>3791.25</v>
      </c>
      <c r="F139" s="133">
        <f t="shared" si="4"/>
        <v>0</v>
      </c>
      <c r="G139" s="133">
        <f t="shared" si="5"/>
        <v>0</v>
      </c>
    </row>
    <row r="140" spans="1:7" s="84" customFormat="1" ht="13.2" x14ac:dyDescent="0.15">
      <c r="A140" s="125" t="s">
        <v>49</v>
      </c>
      <c r="B140" s="132">
        <v>201</v>
      </c>
      <c r="C140" s="132"/>
      <c r="D140" s="132"/>
      <c r="E140" s="132">
        <v>25</v>
      </c>
      <c r="F140" s="132">
        <f t="shared" si="4"/>
        <v>12.437810945273633</v>
      </c>
      <c r="G140" s="132">
        <f t="shared" si="5"/>
        <v>0</v>
      </c>
    </row>
    <row r="141" spans="1:7" s="84" customFormat="1" ht="13.2" x14ac:dyDescent="0.15">
      <c r="A141" s="126" t="s">
        <v>51</v>
      </c>
      <c r="B141" s="133">
        <v>176</v>
      </c>
      <c r="C141" s="133"/>
      <c r="D141" s="133"/>
      <c r="E141" s="133">
        <v>0</v>
      </c>
      <c r="F141" s="133">
        <f t="shared" si="4"/>
        <v>0</v>
      </c>
      <c r="G141" s="133">
        <f t="shared" si="5"/>
        <v>0</v>
      </c>
    </row>
    <row r="142" spans="1:7" s="84" customFormat="1" ht="13.2" x14ac:dyDescent="0.15">
      <c r="A142" s="126" t="s">
        <v>52</v>
      </c>
      <c r="B142" s="133">
        <v>25</v>
      </c>
      <c r="C142" s="133"/>
      <c r="D142" s="133"/>
      <c r="E142" s="133">
        <v>25</v>
      </c>
      <c r="F142" s="133">
        <f t="shared" si="4"/>
        <v>100</v>
      </c>
      <c r="G142" s="133">
        <f t="shared" si="5"/>
        <v>0</v>
      </c>
    </row>
    <row r="143" spans="1:7" s="84" customFormat="1" ht="13.2" x14ac:dyDescent="0.15">
      <c r="A143" s="125" t="s">
        <v>55</v>
      </c>
      <c r="B143" s="132">
        <v>106.53</v>
      </c>
      <c r="C143" s="132">
        <v>663</v>
      </c>
      <c r="D143" s="132">
        <v>663</v>
      </c>
      <c r="E143" s="132">
        <v>29.29</v>
      </c>
      <c r="F143" s="132">
        <f t="shared" si="4"/>
        <v>27.494602459401108</v>
      </c>
      <c r="G143" s="132">
        <f t="shared" si="5"/>
        <v>4.4177978883861231</v>
      </c>
    </row>
    <row r="144" spans="1:7" s="84" customFormat="1" ht="13.2" x14ac:dyDescent="0.15">
      <c r="A144" s="125" t="s">
        <v>56</v>
      </c>
      <c r="B144" s="132">
        <v>106.53</v>
      </c>
      <c r="C144" s="132"/>
      <c r="D144" s="132"/>
      <c r="E144" s="132">
        <v>29.29</v>
      </c>
      <c r="F144" s="132">
        <f t="shared" si="4"/>
        <v>27.494602459401108</v>
      </c>
      <c r="G144" s="132">
        <f t="shared" si="5"/>
        <v>0</v>
      </c>
    </row>
    <row r="145" spans="1:7" s="84" customFormat="1" ht="13.2" x14ac:dyDescent="0.15">
      <c r="A145" s="126" t="s">
        <v>57</v>
      </c>
      <c r="B145" s="133">
        <v>83.53</v>
      </c>
      <c r="C145" s="133"/>
      <c r="D145" s="133"/>
      <c r="E145" s="133">
        <v>0</v>
      </c>
      <c r="F145" s="133">
        <f t="shared" si="4"/>
        <v>0</v>
      </c>
      <c r="G145" s="133">
        <f t="shared" si="5"/>
        <v>0</v>
      </c>
    </row>
    <row r="146" spans="1:7" s="84" customFormat="1" ht="13.2" x14ac:dyDescent="0.15">
      <c r="A146" s="126" t="s">
        <v>58</v>
      </c>
      <c r="B146" s="133">
        <v>23</v>
      </c>
      <c r="C146" s="133"/>
      <c r="D146" s="133"/>
      <c r="E146" s="133">
        <v>29.29</v>
      </c>
      <c r="F146" s="133">
        <f t="shared" si="4"/>
        <v>127.34782608695652</v>
      </c>
      <c r="G146" s="133">
        <f t="shared" si="5"/>
        <v>0</v>
      </c>
    </row>
    <row r="147" spans="1:7" s="83" customFormat="1" ht="13.2" x14ac:dyDescent="0.15">
      <c r="A147" s="124" t="s">
        <v>143</v>
      </c>
      <c r="B147" s="131">
        <v>32268.66</v>
      </c>
      <c r="C147" s="131">
        <v>105499</v>
      </c>
      <c r="D147" s="131">
        <v>131324</v>
      </c>
      <c r="E147" s="131">
        <v>13724.38</v>
      </c>
      <c r="F147" s="131">
        <f t="shared" si="4"/>
        <v>42.531608068013973</v>
      </c>
      <c r="G147" s="131">
        <f t="shared" si="5"/>
        <v>10.450778227894368</v>
      </c>
    </row>
    <row r="148" spans="1:7" s="84" customFormat="1" ht="13.2" x14ac:dyDescent="0.15">
      <c r="A148" s="125" t="s">
        <v>134</v>
      </c>
      <c r="B148" s="132">
        <v>32033.68</v>
      </c>
      <c r="C148" s="132">
        <v>105499</v>
      </c>
      <c r="D148" s="132">
        <v>131324</v>
      </c>
      <c r="E148" s="132">
        <v>13724.38</v>
      </c>
      <c r="F148" s="132">
        <f t="shared" si="4"/>
        <v>42.84359461666596</v>
      </c>
      <c r="G148" s="132">
        <f t="shared" si="5"/>
        <v>10.450778227894368</v>
      </c>
    </row>
    <row r="149" spans="1:7" s="82" customFormat="1" ht="13.2" x14ac:dyDescent="0.15">
      <c r="A149" s="123" t="s">
        <v>105</v>
      </c>
      <c r="B149" s="130">
        <v>32033.68</v>
      </c>
      <c r="C149" s="130">
        <v>36227</v>
      </c>
      <c r="D149" s="130">
        <v>62052</v>
      </c>
      <c r="E149" s="130">
        <v>9092.58</v>
      </c>
      <c r="F149" s="130">
        <f t="shared" si="4"/>
        <v>28.384437879132214</v>
      </c>
      <c r="G149" s="130">
        <f t="shared" si="5"/>
        <v>14.653161864242891</v>
      </c>
    </row>
    <row r="150" spans="1:7" s="84" customFormat="1" ht="13.2" x14ac:dyDescent="0.15">
      <c r="A150" s="125" t="s">
        <v>19</v>
      </c>
      <c r="B150" s="132">
        <v>31191.7</v>
      </c>
      <c r="C150" s="132">
        <v>4200</v>
      </c>
      <c r="D150" s="132">
        <v>30025</v>
      </c>
      <c r="E150" s="132">
        <v>8871.4</v>
      </c>
      <c r="F150" s="132">
        <f t="shared" si="4"/>
        <v>28.441540538027745</v>
      </c>
      <c r="G150" s="132">
        <f t="shared" si="5"/>
        <v>29.546711074104909</v>
      </c>
    </row>
    <row r="151" spans="1:7" s="84" customFormat="1" ht="13.2" x14ac:dyDescent="0.15">
      <c r="A151" s="125" t="s">
        <v>20</v>
      </c>
      <c r="B151" s="132">
        <v>18973.439999999999</v>
      </c>
      <c r="C151" s="132">
        <v>0</v>
      </c>
      <c r="D151" s="132">
        <v>5825</v>
      </c>
      <c r="E151" s="132">
        <v>1512</v>
      </c>
      <c r="F151" s="132">
        <f t="shared" si="4"/>
        <v>7.9690346083788706</v>
      </c>
      <c r="G151" s="132">
        <f t="shared" si="5"/>
        <v>25.957081545064376</v>
      </c>
    </row>
    <row r="152" spans="1:7" s="84" customFormat="1" ht="13.2" x14ac:dyDescent="0.15">
      <c r="A152" s="125" t="s">
        <v>21</v>
      </c>
      <c r="B152" s="132">
        <v>16784.16</v>
      </c>
      <c r="C152" s="132"/>
      <c r="D152" s="132"/>
      <c r="E152" s="132">
        <v>1297.8499999999999</v>
      </c>
      <c r="F152" s="132">
        <f t="shared" si="4"/>
        <v>7.7325883452016662</v>
      </c>
      <c r="G152" s="132">
        <f t="shared" si="5"/>
        <v>0</v>
      </c>
    </row>
    <row r="153" spans="1:7" s="84" customFormat="1" ht="13.2" x14ac:dyDescent="0.15">
      <c r="A153" s="126" t="s">
        <v>22</v>
      </c>
      <c r="B153" s="133">
        <v>16784.16</v>
      </c>
      <c r="C153" s="133"/>
      <c r="D153" s="133"/>
      <c r="E153" s="133">
        <v>1297.8499999999999</v>
      </c>
      <c r="F153" s="133">
        <f t="shared" si="4"/>
        <v>7.7325883452016662</v>
      </c>
      <c r="G153" s="133">
        <f t="shared" si="5"/>
        <v>0</v>
      </c>
    </row>
    <row r="154" spans="1:7" s="84" customFormat="1" ht="13.2" x14ac:dyDescent="0.15">
      <c r="A154" s="125" t="s">
        <v>23</v>
      </c>
      <c r="B154" s="132">
        <v>800</v>
      </c>
      <c r="C154" s="132"/>
      <c r="D154" s="132"/>
      <c r="E154" s="132">
        <v>0</v>
      </c>
      <c r="F154" s="132">
        <f t="shared" si="4"/>
        <v>0</v>
      </c>
      <c r="G154" s="132">
        <f t="shared" si="5"/>
        <v>0</v>
      </c>
    </row>
    <row r="155" spans="1:7" s="84" customFormat="1" ht="13.2" x14ac:dyDescent="0.15">
      <c r="A155" s="126" t="s">
        <v>24</v>
      </c>
      <c r="B155" s="133">
        <v>800</v>
      </c>
      <c r="C155" s="133"/>
      <c r="D155" s="133"/>
      <c r="E155" s="133">
        <v>0</v>
      </c>
      <c r="F155" s="133">
        <f t="shared" si="4"/>
        <v>0</v>
      </c>
      <c r="G155" s="133">
        <f t="shared" si="5"/>
        <v>0</v>
      </c>
    </row>
    <row r="156" spans="1:7" s="84" customFormat="1" ht="13.2" x14ac:dyDescent="0.15">
      <c r="A156" s="125" t="s">
        <v>25</v>
      </c>
      <c r="B156" s="132">
        <v>1389.28</v>
      </c>
      <c r="C156" s="132"/>
      <c r="D156" s="132"/>
      <c r="E156" s="132">
        <v>214.15</v>
      </c>
      <c r="F156" s="132">
        <f t="shared" si="4"/>
        <v>15.414459288264426</v>
      </c>
      <c r="G156" s="132">
        <f t="shared" si="5"/>
        <v>0</v>
      </c>
    </row>
    <row r="157" spans="1:7" s="84" customFormat="1" ht="13.2" x14ac:dyDescent="0.15">
      <c r="A157" s="126" t="s">
        <v>26</v>
      </c>
      <c r="B157" s="133">
        <v>1389.28</v>
      </c>
      <c r="C157" s="133"/>
      <c r="D157" s="133"/>
      <c r="E157" s="133">
        <v>214.15</v>
      </c>
      <c r="F157" s="133">
        <f t="shared" si="4"/>
        <v>15.414459288264426</v>
      </c>
      <c r="G157" s="133">
        <f t="shared" si="5"/>
        <v>0</v>
      </c>
    </row>
    <row r="158" spans="1:7" s="84" customFormat="1" ht="13.2" x14ac:dyDescent="0.15">
      <c r="A158" s="125" t="s">
        <v>27</v>
      </c>
      <c r="B158" s="132">
        <v>11252.16</v>
      </c>
      <c r="C158" s="132">
        <v>2000</v>
      </c>
      <c r="D158" s="132">
        <v>22000</v>
      </c>
      <c r="E158" s="132">
        <v>6594.07</v>
      </c>
      <c r="F158" s="132">
        <f t="shared" si="4"/>
        <v>58.602703836418954</v>
      </c>
      <c r="G158" s="132">
        <f t="shared" si="5"/>
        <v>29.973045454545456</v>
      </c>
    </row>
    <row r="159" spans="1:7" s="84" customFormat="1" ht="13.2" x14ac:dyDescent="0.15">
      <c r="A159" s="125" t="s">
        <v>28</v>
      </c>
      <c r="B159" s="132">
        <v>1018.5</v>
      </c>
      <c r="C159" s="132"/>
      <c r="D159" s="132"/>
      <c r="E159" s="132">
        <v>1567.18</v>
      </c>
      <c r="F159" s="132">
        <f t="shared" si="4"/>
        <v>153.87137947962691</v>
      </c>
      <c r="G159" s="132">
        <f t="shared" si="5"/>
        <v>0</v>
      </c>
    </row>
    <row r="160" spans="1:7" s="84" customFormat="1" ht="13.2" x14ac:dyDescent="0.15">
      <c r="A160" s="126" t="s">
        <v>29</v>
      </c>
      <c r="B160" s="133">
        <v>118.9</v>
      </c>
      <c r="C160" s="133"/>
      <c r="D160" s="133"/>
      <c r="E160" s="133">
        <v>1070.3800000000001</v>
      </c>
      <c r="F160" s="133">
        <f t="shared" si="4"/>
        <v>900.23549201009257</v>
      </c>
      <c r="G160" s="133">
        <f t="shared" si="5"/>
        <v>0</v>
      </c>
    </row>
    <row r="161" spans="1:7" s="84" customFormat="1" ht="13.2" x14ac:dyDescent="0.15">
      <c r="A161" s="126" t="s">
        <v>31</v>
      </c>
      <c r="B161" s="133">
        <v>718.8</v>
      </c>
      <c r="C161" s="133"/>
      <c r="D161" s="133"/>
      <c r="E161" s="133">
        <v>0</v>
      </c>
      <c r="F161" s="133">
        <f t="shared" si="4"/>
        <v>0</v>
      </c>
      <c r="G161" s="133">
        <f t="shared" si="5"/>
        <v>0</v>
      </c>
    </row>
    <row r="162" spans="1:7" s="84" customFormat="1" ht="13.2" x14ac:dyDescent="0.15">
      <c r="A162" s="126" t="s">
        <v>32</v>
      </c>
      <c r="B162" s="133">
        <v>180.8</v>
      </c>
      <c r="C162" s="133"/>
      <c r="D162" s="133"/>
      <c r="E162" s="133">
        <v>496.8</v>
      </c>
      <c r="F162" s="133">
        <f t="shared" si="4"/>
        <v>274.77876106194691</v>
      </c>
      <c r="G162" s="133">
        <f t="shared" si="5"/>
        <v>0</v>
      </c>
    </row>
    <row r="163" spans="1:7" s="84" customFormat="1" ht="13.2" x14ac:dyDescent="0.15">
      <c r="A163" s="125" t="s">
        <v>33</v>
      </c>
      <c r="B163" s="132">
        <v>7258.26</v>
      </c>
      <c r="C163" s="132"/>
      <c r="D163" s="132"/>
      <c r="E163" s="132">
        <v>928.81</v>
      </c>
      <c r="F163" s="132">
        <f t="shared" si="4"/>
        <v>12.796593122869668</v>
      </c>
      <c r="G163" s="132">
        <f t="shared" si="5"/>
        <v>0</v>
      </c>
    </row>
    <row r="164" spans="1:7" s="84" customFormat="1" ht="13.2" x14ac:dyDescent="0.15">
      <c r="A164" s="126" t="s">
        <v>34</v>
      </c>
      <c r="B164" s="133">
        <v>4750.92</v>
      </c>
      <c r="C164" s="133"/>
      <c r="D164" s="133"/>
      <c r="E164" s="133">
        <v>119.67</v>
      </c>
      <c r="F164" s="133">
        <f t="shared" si="4"/>
        <v>2.5188805536611856</v>
      </c>
      <c r="G164" s="133">
        <f t="shared" si="5"/>
        <v>0</v>
      </c>
    </row>
    <row r="165" spans="1:7" s="84" customFormat="1" ht="13.2" x14ac:dyDescent="0.15">
      <c r="A165" s="126" t="s">
        <v>35</v>
      </c>
      <c r="B165" s="133">
        <v>83.25</v>
      </c>
      <c r="C165" s="133"/>
      <c r="D165" s="133"/>
      <c r="E165" s="133">
        <v>25.84</v>
      </c>
      <c r="F165" s="133">
        <f t="shared" si="4"/>
        <v>31.039039039039039</v>
      </c>
      <c r="G165" s="133">
        <f t="shared" si="5"/>
        <v>0</v>
      </c>
    </row>
    <row r="166" spans="1:7" s="84" customFormat="1" ht="13.2" x14ac:dyDescent="0.15">
      <c r="A166" s="126" t="s">
        <v>36</v>
      </c>
      <c r="B166" s="133">
        <v>647.26</v>
      </c>
      <c r="C166" s="133"/>
      <c r="D166" s="133"/>
      <c r="E166" s="133">
        <v>783.3</v>
      </c>
      <c r="F166" s="133">
        <f t="shared" si="4"/>
        <v>121.01782900225567</v>
      </c>
      <c r="G166" s="133">
        <f t="shared" si="5"/>
        <v>0</v>
      </c>
    </row>
    <row r="167" spans="1:7" s="84" customFormat="1" ht="13.2" x14ac:dyDescent="0.15">
      <c r="A167" s="126" t="s">
        <v>37</v>
      </c>
      <c r="B167" s="133">
        <v>650</v>
      </c>
      <c r="C167" s="133"/>
      <c r="D167" s="133"/>
      <c r="E167" s="133">
        <v>0</v>
      </c>
      <c r="F167" s="133">
        <f t="shared" si="4"/>
        <v>0</v>
      </c>
      <c r="G167" s="133">
        <f t="shared" si="5"/>
        <v>0</v>
      </c>
    </row>
    <row r="168" spans="1:7" s="84" customFormat="1" ht="13.2" x14ac:dyDescent="0.15">
      <c r="A168" s="126" t="s">
        <v>38</v>
      </c>
      <c r="B168" s="133">
        <v>1126.83</v>
      </c>
      <c r="C168" s="133"/>
      <c r="D168" s="133"/>
      <c r="E168" s="133">
        <v>0</v>
      </c>
      <c r="F168" s="133">
        <f t="shared" si="4"/>
        <v>0</v>
      </c>
      <c r="G168" s="133">
        <f t="shared" si="5"/>
        <v>0</v>
      </c>
    </row>
    <row r="169" spans="1:7" s="84" customFormat="1" ht="13.2" x14ac:dyDescent="0.15">
      <c r="A169" s="125" t="s">
        <v>39</v>
      </c>
      <c r="B169" s="132">
        <v>2891</v>
      </c>
      <c r="C169" s="132"/>
      <c r="D169" s="132"/>
      <c r="E169" s="132">
        <v>4098.08</v>
      </c>
      <c r="F169" s="132">
        <f t="shared" si="4"/>
        <v>141.75302663438256</v>
      </c>
      <c r="G169" s="132">
        <f t="shared" si="5"/>
        <v>0</v>
      </c>
    </row>
    <row r="170" spans="1:7" s="84" customFormat="1" ht="13.2" x14ac:dyDescent="0.15">
      <c r="A170" s="126" t="s">
        <v>40</v>
      </c>
      <c r="B170" s="133">
        <v>2744</v>
      </c>
      <c r="C170" s="133"/>
      <c r="D170" s="133"/>
      <c r="E170" s="133">
        <v>599.08000000000004</v>
      </c>
      <c r="F170" s="133">
        <f t="shared" si="4"/>
        <v>21.832361516034986</v>
      </c>
      <c r="G170" s="133">
        <f t="shared" si="5"/>
        <v>0</v>
      </c>
    </row>
    <row r="171" spans="1:7" s="84" customFormat="1" ht="13.2" x14ac:dyDescent="0.15">
      <c r="A171" s="126" t="s">
        <v>46</v>
      </c>
      <c r="B171" s="133">
        <v>0</v>
      </c>
      <c r="C171" s="133"/>
      <c r="D171" s="133"/>
      <c r="E171" s="133">
        <v>575</v>
      </c>
      <c r="F171" s="133">
        <f t="shared" si="4"/>
        <v>0</v>
      </c>
      <c r="G171" s="133">
        <f t="shared" si="5"/>
        <v>0</v>
      </c>
    </row>
    <row r="172" spans="1:7" s="84" customFormat="1" ht="13.2" x14ac:dyDescent="0.15">
      <c r="A172" s="126" t="s">
        <v>47</v>
      </c>
      <c r="B172" s="133">
        <v>0</v>
      </c>
      <c r="C172" s="133"/>
      <c r="D172" s="133"/>
      <c r="E172" s="133">
        <v>164</v>
      </c>
      <c r="F172" s="133">
        <f t="shared" si="4"/>
        <v>0</v>
      </c>
      <c r="G172" s="133">
        <f t="shared" si="5"/>
        <v>0</v>
      </c>
    </row>
    <row r="173" spans="1:7" s="84" customFormat="1" ht="13.2" x14ac:dyDescent="0.15">
      <c r="A173" s="126" t="s">
        <v>48</v>
      </c>
      <c r="B173" s="133">
        <v>147</v>
      </c>
      <c r="C173" s="133"/>
      <c r="D173" s="133"/>
      <c r="E173" s="133">
        <v>2760</v>
      </c>
      <c r="F173" s="133">
        <f t="shared" si="4"/>
        <v>1877.5510204081634</v>
      </c>
      <c r="G173" s="133">
        <f t="shared" si="5"/>
        <v>0</v>
      </c>
    </row>
    <row r="174" spans="1:7" s="84" customFormat="1" ht="13.2" x14ac:dyDescent="0.15">
      <c r="A174" s="125" t="s">
        <v>49</v>
      </c>
      <c r="B174" s="132">
        <v>84.4</v>
      </c>
      <c r="C174" s="132"/>
      <c r="D174" s="132"/>
      <c r="E174" s="132">
        <v>0</v>
      </c>
      <c r="F174" s="132">
        <f t="shared" si="4"/>
        <v>0</v>
      </c>
      <c r="G174" s="132">
        <f t="shared" si="5"/>
        <v>0</v>
      </c>
    </row>
    <row r="175" spans="1:7" s="84" customFormat="1" ht="13.2" x14ac:dyDescent="0.15">
      <c r="A175" s="126" t="s">
        <v>54</v>
      </c>
      <c r="B175" s="133">
        <v>84.4</v>
      </c>
      <c r="C175" s="133"/>
      <c r="D175" s="133"/>
      <c r="E175" s="133">
        <v>0</v>
      </c>
      <c r="F175" s="133">
        <f t="shared" si="4"/>
        <v>0</v>
      </c>
      <c r="G175" s="133">
        <f t="shared" si="5"/>
        <v>0</v>
      </c>
    </row>
    <row r="176" spans="1:7" s="84" customFormat="1" ht="13.2" x14ac:dyDescent="0.15">
      <c r="A176" s="125" t="s">
        <v>60</v>
      </c>
      <c r="B176" s="132">
        <v>966.1</v>
      </c>
      <c r="C176" s="132">
        <v>2200</v>
      </c>
      <c r="D176" s="132">
        <v>2200</v>
      </c>
      <c r="E176" s="132">
        <v>765.33</v>
      </c>
      <c r="F176" s="132">
        <f t="shared" si="4"/>
        <v>79.218507400890175</v>
      </c>
      <c r="G176" s="132">
        <f t="shared" si="5"/>
        <v>34.787727272727274</v>
      </c>
    </row>
    <row r="177" spans="1:7" s="84" customFormat="1" ht="13.2" x14ac:dyDescent="0.15">
      <c r="A177" s="125" t="s">
        <v>61</v>
      </c>
      <c r="B177" s="132">
        <v>966.1</v>
      </c>
      <c r="C177" s="132"/>
      <c r="D177" s="132"/>
      <c r="E177" s="132">
        <v>765.33</v>
      </c>
      <c r="F177" s="132">
        <f t="shared" si="4"/>
        <v>79.218507400890175</v>
      </c>
      <c r="G177" s="132">
        <f t="shared" si="5"/>
        <v>0</v>
      </c>
    </row>
    <row r="178" spans="1:7" s="84" customFormat="1" ht="13.2" x14ac:dyDescent="0.15">
      <c r="A178" s="126" t="s">
        <v>62</v>
      </c>
      <c r="B178" s="133">
        <v>966.1</v>
      </c>
      <c r="C178" s="133"/>
      <c r="D178" s="133"/>
      <c r="E178" s="133">
        <v>765.33</v>
      </c>
      <c r="F178" s="133">
        <f t="shared" si="4"/>
        <v>79.218507400890175</v>
      </c>
      <c r="G178" s="133">
        <f t="shared" si="5"/>
        <v>0</v>
      </c>
    </row>
    <row r="179" spans="1:7" s="84" customFormat="1" ht="13.2" x14ac:dyDescent="0.15">
      <c r="A179" s="125" t="s">
        <v>63</v>
      </c>
      <c r="B179" s="132">
        <v>841.98</v>
      </c>
      <c r="C179" s="132">
        <v>32027</v>
      </c>
      <c r="D179" s="132">
        <v>32027</v>
      </c>
      <c r="E179" s="132">
        <v>221.18</v>
      </c>
      <c r="F179" s="132">
        <f t="shared" si="4"/>
        <v>26.269032518587139</v>
      </c>
      <c r="G179" s="132">
        <f t="shared" si="5"/>
        <v>0.69060480219814535</v>
      </c>
    </row>
    <row r="180" spans="1:7" s="84" customFormat="1" ht="13.2" x14ac:dyDescent="0.15">
      <c r="A180" s="125" t="s">
        <v>64</v>
      </c>
      <c r="B180" s="132">
        <v>841.98</v>
      </c>
      <c r="C180" s="132">
        <v>32027</v>
      </c>
      <c r="D180" s="132">
        <v>32027</v>
      </c>
      <c r="E180" s="132">
        <v>221.18</v>
      </c>
      <c r="F180" s="132">
        <f t="shared" si="4"/>
        <v>26.269032518587139</v>
      </c>
      <c r="G180" s="132">
        <f t="shared" si="5"/>
        <v>0.69060480219814535</v>
      </c>
    </row>
    <row r="181" spans="1:7" s="84" customFormat="1" ht="13.2" x14ac:dyDescent="0.15">
      <c r="A181" s="125" t="s">
        <v>65</v>
      </c>
      <c r="B181" s="132">
        <v>677.98</v>
      </c>
      <c r="C181" s="132"/>
      <c r="D181" s="132"/>
      <c r="E181" s="132">
        <v>0</v>
      </c>
      <c r="F181" s="132">
        <f t="shared" si="4"/>
        <v>0</v>
      </c>
      <c r="G181" s="132">
        <f t="shared" si="5"/>
        <v>0</v>
      </c>
    </row>
    <row r="182" spans="1:7" s="84" customFormat="1" ht="13.2" x14ac:dyDescent="0.15">
      <c r="A182" s="126" t="s">
        <v>66</v>
      </c>
      <c r="B182" s="133">
        <v>78.989999999999995</v>
      </c>
      <c r="C182" s="133"/>
      <c r="D182" s="133"/>
      <c r="E182" s="133">
        <v>0</v>
      </c>
      <c r="F182" s="133">
        <f t="shared" si="4"/>
        <v>0</v>
      </c>
      <c r="G182" s="133">
        <f t="shared" si="5"/>
        <v>0</v>
      </c>
    </row>
    <row r="183" spans="1:7" s="84" customFormat="1" ht="13.2" x14ac:dyDescent="0.15">
      <c r="A183" s="126" t="s">
        <v>67</v>
      </c>
      <c r="B183" s="133">
        <v>598.99</v>
      </c>
      <c r="C183" s="133"/>
      <c r="D183" s="133"/>
      <c r="E183" s="133">
        <v>0</v>
      </c>
      <c r="F183" s="133">
        <f t="shared" si="4"/>
        <v>0</v>
      </c>
      <c r="G183" s="133">
        <f t="shared" si="5"/>
        <v>0</v>
      </c>
    </row>
    <row r="184" spans="1:7" s="84" customFormat="1" ht="13.2" x14ac:dyDescent="0.15">
      <c r="A184" s="125" t="s">
        <v>68</v>
      </c>
      <c r="B184" s="132">
        <v>0</v>
      </c>
      <c r="C184" s="132"/>
      <c r="D184" s="132"/>
      <c r="E184" s="132">
        <v>221.18</v>
      </c>
      <c r="F184" s="132">
        <f t="shared" si="4"/>
        <v>0</v>
      </c>
      <c r="G184" s="132">
        <f t="shared" si="5"/>
        <v>0</v>
      </c>
    </row>
    <row r="185" spans="1:7" s="84" customFormat="1" ht="13.2" x14ac:dyDescent="0.15">
      <c r="A185" s="126" t="s">
        <v>69</v>
      </c>
      <c r="B185" s="133">
        <v>0</v>
      </c>
      <c r="C185" s="133"/>
      <c r="D185" s="133"/>
      <c r="E185" s="133">
        <v>221.18</v>
      </c>
      <c r="F185" s="133">
        <f t="shared" si="4"/>
        <v>0</v>
      </c>
      <c r="G185" s="133">
        <f t="shared" si="5"/>
        <v>0</v>
      </c>
    </row>
    <row r="186" spans="1:7" s="84" customFormat="1" ht="13.2" x14ac:dyDescent="0.15">
      <c r="A186" s="125" t="s">
        <v>70</v>
      </c>
      <c r="B186" s="132">
        <v>164</v>
      </c>
      <c r="C186" s="132"/>
      <c r="D186" s="132"/>
      <c r="E186" s="132">
        <v>0</v>
      </c>
      <c r="F186" s="132">
        <f t="shared" si="4"/>
        <v>0</v>
      </c>
      <c r="G186" s="132">
        <f t="shared" si="5"/>
        <v>0</v>
      </c>
    </row>
    <row r="187" spans="1:7" s="84" customFormat="1" ht="13.2" x14ac:dyDescent="0.15">
      <c r="A187" s="126" t="s">
        <v>71</v>
      </c>
      <c r="B187" s="133">
        <v>164</v>
      </c>
      <c r="C187" s="133"/>
      <c r="D187" s="133"/>
      <c r="E187" s="133">
        <v>0</v>
      </c>
      <c r="F187" s="133">
        <f t="shared" si="4"/>
        <v>0</v>
      </c>
      <c r="G187" s="133">
        <f t="shared" si="5"/>
        <v>0</v>
      </c>
    </row>
    <row r="188" spans="1:7" s="82" customFormat="1" ht="13.2" x14ac:dyDescent="0.15">
      <c r="A188" s="123" t="s">
        <v>173</v>
      </c>
      <c r="B188" s="130">
        <v>0</v>
      </c>
      <c r="C188" s="130">
        <v>69272</v>
      </c>
      <c r="D188" s="130">
        <v>69272</v>
      </c>
      <c r="E188" s="130">
        <v>4631.8</v>
      </c>
      <c r="F188" s="130">
        <f t="shared" si="4"/>
        <v>0</v>
      </c>
      <c r="G188" s="130">
        <f t="shared" si="5"/>
        <v>6.6863956576971946</v>
      </c>
    </row>
    <row r="189" spans="1:7" s="84" customFormat="1" ht="13.2" x14ac:dyDescent="0.15">
      <c r="A189" s="125" t="s">
        <v>19</v>
      </c>
      <c r="B189" s="132">
        <v>0</v>
      </c>
      <c r="C189" s="132">
        <v>54000</v>
      </c>
      <c r="D189" s="132">
        <v>54000</v>
      </c>
      <c r="E189" s="132">
        <v>1933.67</v>
      </c>
      <c r="F189" s="132">
        <f t="shared" si="4"/>
        <v>0</v>
      </c>
      <c r="G189" s="132">
        <f t="shared" si="5"/>
        <v>3.5808703703703704</v>
      </c>
    </row>
    <row r="190" spans="1:7" s="84" customFormat="1" ht="13.2" x14ac:dyDescent="0.15">
      <c r="A190" s="125" t="s">
        <v>27</v>
      </c>
      <c r="B190" s="132">
        <v>0</v>
      </c>
      <c r="C190" s="132">
        <v>24000</v>
      </c>
      <c r="D190" s="132">
        <v>24000</v>
      </c>
      <c r="E190" s="132">
        <v>1933.67</v>
      </c>
      <c r="F190" s="132">
        <f t="shared" si="4"/>
        <v>0</v>
      </c>
      <c r="G190" s="132">
        <f t="shared" si="5"/>
        <v>8.0569583333333341</v>
      </c>
    </row>
    <row r="191" spans="1:7" s="84" customFormat="1" ht="13.2" x14ac:dyDescent="0.15">
      <c r="A191" s="125" t="s">
        <v>33</v>
      </c>
      <c r="B191" s="132">
        <v>0</v>
      </c>
      <c r="C191" s="132"/>
      <c r="D191" s="132"/>
      <c r="E191" s="132">
        <v>658.15</v>
      </c>
      <c r="F191" s="132">
        <f t="shared" si="4"/>
        <v>0</v>
      </c>
      <c r="G191" s="132">
        <f t="shared" si="5"/>
        <v>0</v>
      </c>
    </row>
    <row r="192" spans="1:7" s="84" customFormat="1" ht="13.2" x14ac:dyDescent="0.15">
      <c r="A192" s="126" t="s">
        <v>34</v>
      </c>
      <c r="B192" s="133">
        <v>0</v>
      </c>
      <c r="C192" s="133"/>
      <c r="D192" s="133"/>
      <c r="E192" s="133">
        <v>292.77</v>
      </c>
      <c r="F192" s="133">
        <f t="shared" si="4"/>
        <v>0</v>
      </c>
      <c r="G192" s="133">
        <f t="shared" si="5"/>
        <v>0</v>
      </c>
    </row>
    <row r="193" spans="1:7" s="84" customFormat="1" ht="13.2" x14ac:dyDescent="0.15">
      <c r="A193" s="126" t="s">
        <v>36</v>
      </c>
      <c r="B193" s="133">
        <v>0</v>
      </c>
      <c r="C193" s="133"/>
      <c r="D193" s="133"/>
      <c r="E193" s="133">
        <v>365.38</v>
      </c>
      <c r="F193" s="133">
        <f t="shared" si="4"/>
        <v>0</v>
      </c>
      <c r="G193" s="133">
        <f t="shared" si="5"/>
        <v>0</v>
      </c>
    </row>
    <row r="194" spans="1:7" s="84" customFormat="1" ht="13.2" x14ac:dyDescent="0.15">
      <c r="A194" s="125" t="s">
        <v>39</v>
      </c>
      <c r="B194" s="132">
        <v>0</v>
      </c>
      <c r="C194" s="132"/>
      <c r="D194" s="132"/>
      <c r="E194" s="132">
        <v>1275.52</v>
      </c>
      <c r="F194" s="132">
        <f t="shared" si="4"/>
        <v>0</v>
      </c>
      <c r="G194" s="132">
        <f t="shared" si="5"/>
        <v>0</v>
      </c>
    </row>
    <row r="195" spans="1:7" s="84" customFormat="1" ht="13.2" x14ac:dyDescent="0.15">
      <c r="A195" s="126" t="s">
        <v>40</v>
      </c>
      <c r="B195" s="133">
        <v>0</v>
      </c>
      <c r="C195" s="133"/>
      <c r="D195" s="133"/>
      <c r="E195" s="133">
        <v>275.52</v>
      </c>
      <c r="F195" s="133">
        <f t="shared" si="4"/>
        <v>0</v>
      </c>
      <c r="G195" s="133">
        <f t="shared" si="5"/>
        <v>0</v>
      </c>
    </row>
    <row r="196" spans="1:7" s="84" customFormat="1" ht="13.2" x14ac:dyDescent="0.15">
      <c r="A196" s="126" t="s">
        <v>48</v>
      </c>
      <c r="B196" s="133">
        <v>0</v>
      </c>
      <c r="C196" s="133"/>
      <c r="D196" s="133"/>
      <c r="E196" s="133">
        <v>1000</v>
      </c>
      <c r="F196" s="133">
        <f t="shared" si="4"/>
        <v>0</v>
      </c>
      <c r="G196" s="133">
        <f t="shared" si="5"/>
        <v>0</v>
      </c>
    </row>
    <row r="197" spans="1:7" s="84" customFormat="1" ht="26.4" x14ac:dyDescent="0.15">
      <c r="A197" s="125" t="s">
        <v>59</v>
      </c>
      <c r="B197" s="132">
        <v>0</v>
      </c>
      <c r="C197" s="132">
        <v>30000</v>
      </c>
      <c r="D197" s="132">
        <v>30000</v>
      </c>
      <c r="E197" s="132">
        <v>0</v>
      </c>
      <c r="F197" s="132">
        <f t="shared" ref="F197:F260" si="6">IFERROR(E197/B197*100,0)</f>
        <v>0</v>
      </c>
      <c r="G197" s="132">
        <f t="shared" ref="G197:G260" si="7">IFERROR(E197/D197*100,0)</f>
        <v>0</v>
      </c>
    </row>
    <row r="198" spans="1:7" s="84" customFormat="1" ht="13.2" x14ac:dyDescent="0.15">
      <c r="A198" s="125" t="s">
        <v>63</v>
      </c>
      <c r="B198" s="132">
        <v>0</v>
      </c>
      <c r="C198" s="132">
        <v>15272</v>
      </c>
      <c r="D198" s="132">
        <v>15272</v>
      </c>
      <c r="E198" s="132">
        <v>2698.13</v>
      </c>
      <c r="F198" s="132">
        <f t="shared" si="6"/>
        <v>0</v>
      </c>
      <c r="G198" s="132">
        <f t="shared" si="7"/>
        <v>17.667168674698797</v>
      </c>
    </row>
    <row r="199" spans="1:7" s="84" customFormat="1" ht="13.2" x14ac:dyDescent="0.15">
      <c r="A199" s="125" t="s">
        <v>64</v>
      </c>
      <c r="B199" s="132">
        <v>0</v>
      </c>
      <c r="C199" s="132">
        <v>15272</v>
      </c>
      <c r="D199" s="132">
        <v>15272</v>
      </c>
      <c r="E199" s="132">
        <v>2698.13</v>
      </c>
      <c r="F199" s="132">
        <f t="shared" si="6"/>
        <v>0</v>
      </c>
      <c r="G199" s="132">
        <f t="shared" si="7"/>
        <v>17.667168674698797</v>
      </c>
    </row>
    <row r="200" spans="1:7" s="84" customFormat="1" ht="13.2" x14ac:dyDescent="0.15">
      <c r="A200" s="125" t="s">
        <v>65</v>
      </c>
      <c r="B200" s="132">
        <v>0</v>
      </c>
      <c r="C200" s="132"/>
      <c r="D200" s="132"/>
      <c r="E200" s="132">
        <v>2698.13</v>
      </c>
      <c r="F200" s="132">
        <f t="shared" si="6"/>
        <v>0</v>
      </c>
      <c r="G200" s="132">
        <f t="shared" si="7"/>
        <v>0</v>
      </c>
    </row>
    <row r="201" spans="1:7" s="84" customFormat="1" ht="13.2" x14ac:dyDescent="0.15">
      <c r="A201" s="126" t="s">
        <v>66</v>
      </c>
      <c r="B201" s="133">
        <v>0</v>
      </c>
      <c r="C201" s="133"/>
      <c r="D201" s="133"/>
      <c r="E201" s="133">
        <v>2698.13</v>
      </c>
      <c r="F201" s="133">
        <f t="shared" si="6"/>
        <v>0</v>
      </c>
      <c r="G201" s="133">
        <f t="shared" si="7"/>
        <v>0</v>
      </c>
    </row>
    <row r="202" spans="1:7" s="84" customFormat="1" ht="13.2" x14ac:dyDescent="0.15">
      <c r="A202" s="125" t="s">
        <v>137</v>
      </c>
      <c r="B202" s="132">
        <v>234.98</v>
      </c>
      <c r="C202" s="132">
        <v>0</v>
      </c>
      <c r="D202" s="132">
        <v>0</v>
      </c>
      <c r="E202" s="132">
        <v>0</v>
      </c>
      <c r="F202" s="132">
        <f t="shared" si="6"/>
        <v>0</v>
      </c>
      <c r="G202" s="132">
        <f t="shared" si="7"/>
        <v>0</v>
      </c>
    </row>
    <row r="203" spans="1:7" s="82" customFormat="1" ht="13.2" x14ac:dyDescent="0.15">
      <c r="A203" s="123" t="s">
        <v>105</v>
      </c>
      <c r="B203" s="130">
        <v>234.98</v>
      </c>
      <c r="C203" s="130">
        <v>0</v>
      </c>
      <c r="D203" s="130">
        <v>0</v>
      </c>
      <c r="E203" s="130">
        <v>0</v>
      </c>
      <c r="F203" s="130">
        <f t="shared" si="6"/>
        <v>0</v>
      </c>
      <c r="G203" s="130">
        <f t="shared" si="7"/>
        <v>0</v>
      </c>
    </row>
    <row r="204" spans="1:7" s="84" customFormat="1" ht="13.2" x14ac:dyDescent="0.15">
      <c r="A204" s="125" t="s">
        <v>63</v>
      </c>
      <c r="B204" s="132">
        <v>234.98</v>
      </c>
      <c r="C204" s="132">
        <v>0</v>
      </c>
      <c r="D204" s="132">
        <v>0</v>
      </c>
      <c r="E204" s="132">
        <v>0</v>
      </c>
      <c r="F204" s="132">
        <f t="shared" si="6"/>
        <v>0</v>
      </c>
      <c r="G204" s="132">
        <f t="shared" si="7"/>
        <v>0</v>
      </c>
    </row>
    <row r="205" spans="1:7" s="84" customFormat="1" ht="13.2" x14ac:dyDescent="0.15">
      <c r="A205" s="125" t="s">
        <v>64</v>
      </c>
      <c r="B205" s="132">
        <v>234.98</v>
      </c>
      <c r="C205" s="132">
        <v>0</v>
      </c>
      <c r="D205" s="132">
        <v>0</v>
      </c>
      <c r="E205" s="132">
        <v>0</v>
      </c>
      <c r="F205" s="132">
        <f t="shared" si="6"/>
        <v>0</v>
      </c>
      <c r="G205" s="132">
        <f t="shared" si="7"/>
        <v>0</v>
      </c>
    </row>
    <row r="206" spans="1:7" s="84" customFormat="1" ht="13.2" x14ac:dyDescent="0.15">
      <c r="A206" s="125" t="s">
        <v>68</v>
      </c>
      <c r="B206" s="132">
        <v>234.98</v>
      </c>
      <c r="C206" s="132"/>
      <c r="D206" s="132"/>
      <c r="E206" s="132">
        <v>0</v>
      </c>
      <c r="F206" s="132">
        <f t="shared" si="6"/>
        <v>0</v>
      </c>
      <c r="G206" s="132">
        <f t="shared" si="7"/>
        <v>0</v>
      </c>
    </row>
    <row r="207" spans="1:7" s="84" customFormat="1" ht="13.2" x14ac:dyDescent="0.15">
      <c r="A207" s="126" t="s">
        <v>69</v>
      </c>
      <c r="B207" s="133">
        <v>234.98</v>
      </c>
      <c r="C207" s="133"/>
      <c r="D207" s="133"/>
      <c r="E207" s="133">
        <v>0</v>
      </c>
      <c r="F207" s="133">
        <f t="shared" si="6"/>
        <v>0</v>
      </c>
      <c r="G207" s="133">
        <f t="shared" si="7"/>
        <v>0</v>
      </c>
    </row>
    <row r="208" spans="1:7" s="83" customFormat="1" ht="13.2" x14ac:dyDescent="0.15">
      <c r="A208" s="124" t="s">
        <v>142</v>
      </c>
      <c r="B208" s="131">
        <v>2755.82</v>
      </c>
      <c r="C208" s="131">
        <v>6670</v>
      </c>
      <c r="D208" s="131">
        <v>6670</v>
      </c>
      <c r="E208" s="131">
        <v>4282.8100000000004</v>
      </c>
      <c r="F208" s="131">
        <f t="shared" si="6"/>
        <v>155.40964213918181</v>
      </c>
      <c r="G208" s="131">
        <f t="shared" si="7"/>
        <v>64.210044977511245</v>
      </c>
    </row>
    <row r="209" spans="1:7" s="84" customFormat="1" ht="13.2" x14ac:dyDescent="0.15">
      <c r="A209" s="125" t="s">
        <v>137</v>
      </c>
      <c r="B209" s="132">
        <v>2755.82</v>
      </c>
      <c r="C209" s="132">
        <v>6670</v>
      </c>
      <c r="D209" s="132">
        <v>6670</v>
      </c>
      <c r="E209" s="132">
        <v>4282.8100000000004</v>
      </c>
      <c r="F209" s="132">
        <f t="shared" si="6"/>
        <v>155.40964213918181</v>
      </c>
      <c r="G209" s="132">
        <f t="shared" si="7"/>
        <v>64.210044977511245</v>
      </c>
    </row>
    <row r="210" spans="1:7" s="82" customFormat="1" ht="13.2" x14ac:dyDescent="0.15">
      <c r="A210" s="123" t="s">
        <v>106</v>
      </c>
      <c r="B210" s="130">
        <v>2755.82</v>
      </c>
      <c r="C210" s="130">
        <v>6670</v>
      </c>
      <c r="D210" s="130">
        <v>6670</v>
      </c>
      <c r="E210" s="130">
        <v>4282.8100000000004</v>
      </c>
      <c r="F210" s="130">
        <f t="shared" si="6"/>
        <v>155.40964213918181</v>
      </c>
      <c r="G210" s="130">
        <f t="shared" si="7"/>
        <v>64.210044977511245</v>
      </c>
    </row>
    <row r="211" spans="1:7" s="84" customFormat="1" ht="13.2" x14ac:dyDescent="0.15">
      <c r="A211" s="125" t="s">
        <v>19</v>
      </c>
      <c r="B211" s="132">
        <v>2755.82</v>
      </c>
      <c r="C211" s="132">
        <v>6670</v>
      </c>
      <c r="D211" s="132">
        <v>6670</v>
      </c>
      <c r="E211" s="132">
        <v>4282.8100000000004</v>
      </c>
      <c r="F211" s="132">
        <f t="shared" si="6"/>
        <v>155.40964213918181</v>
      </c>
      <c r="G211" s="132">
        <f t="shared" si="7"/>
        <v>64.210044977511245</v>
      </c>
    </row>
    <row r="212" spans="1:7" s="84" customFormat="1" ht="13.2" x14ac:dyDescent="0.15">
      <c r="A212" s="125" t="s">
        <v>27</v>
      </c>
      <c r="B212" s="132">
        <v>2755.82</v>
      </c>
      <c r="C212" s="132">
        <v>6670</v>
      </c>
      <c r="D212" s="132">
        <v>6670</v>
      </c>
      <c r="E212" s="132">
        <v>4282.8100000000004</v>
      </c>
      <c r="F212" s="132">
        <f t="shared" si="6"/>
        <v>155.40964213918181</v>
      </c>
      <c r="G212" s="132">
        <f t="shared" si="7"/>
        <v>64.210044977511245</v>
      </c>
    </row>
    <row r="213" spans="1:7" s="84" customFormat="1" ht="13.2" x14ac:dyDescent="0.15">
      <c r="A213" s="125" t="s">
        <v>33</v>
      </c>
      <c r="B213" s="132">
        <v>2755.82</v>
      </c>
      <c r="C213" s="132"/>
      <c r="D213" s="132"/>
      <c r="E213" s="132">
        <v>4282.8100000000004</v>
      </c>
      <c r="F213" s="132">
        <f t="shared" si="6"/>
        <v>155.40964213918181</v>
      </c>
      <c r="G213" s="132">
        <f t="shared" si="7"/>
        <v>0</v>
      </c>
    </row>
    <row r="214" spans="1:7" s="84" customFormat="1" ht="13.2" x14ac:dyDescent="0.15">
      <c r="A214" s="126" t="s">
        <v>35</v>
      </c>
      <c r="B214" s="133">
        <v>2755.82</v>
      </c>
      <c r="C214" s="133"/>
      <c r="D214" s="133"/>
      <c r="E214" s="133">
        <v>4282.8100000000004</v>
      </c>
      <c r="F214" s="133">
        <f t="shared" si="6"/>
        <v>155.40964213918181</v>
      </c>
      <c r="G214" s="133">
        <f t="shared" si="7"/>
        <v>0</v>
      </c>
    </row>
    <row r="215" spans="1:7" s="83" customFormat="1" ht="13.2" x14ac:dyDescent="0.15">
      <c r="A215" s="124" t="s">
        <v>174</v>
      </c>
      <c r="B215" s="131">
        <v>0</v>
      </c>
      <c r="C215" s="131">
        <v>133200</v>
      </c>
      <c r="D215" s="131">
        <v>134200</v>
      </c>
      <c r="E215" s="131">
        <v>43878.27</v>
      </c>
      <c r="F215" s="131">
        <f t="shared" si="6"/>
        <v>0</v>
      </c>
      <c r="G215" s="131">
        <f t="shared" si="7"/>
        <v>32.696177347242916</v>
      </c>
    </row>
    <row r="216" spans="1:7" s="84" customFormat="1" ht="13.2" x14ac:dyDescent="0.15">
      <c r="A216" s="125" t="s">
        <v>134</v>
      </c>
      <c r="B216" s="132">
        <v>0</v>
      </c>
      <c r="C216" s="132">
        <v>133200</v>
      </c>
      <c r="D216" s="132">
        <v>134200</v>
      </c>
      <c r="E216" s="132">
        <v>43878.27</v>
      </c>
      <c r="F216" s="132">
        <f t="shared" si="6"/>
        <v>0</v>
      </c>
      <c r="G216" s="132">
        <f t="shared" si="7"/>
        <v>32.696177347242916</v>
      </c>
    </row>
    <row r="217" spans="1:7" s="82" customFormat="1" ht="13.2" x14ac:dyDescent="0.15">
      <c r="A217" s="123" t="s">
        <v>141</v>
      </c>
      <c r="B217" s="130">
        <v>0</v>
      </c>
      <c r="C217" s="130">
        <v>52000</v>
      </c>
      <c r="D217" s="130">
        <v>52500</v>
      </c>
      <c r="E217" s="130">
        <v>17071.189999999999</v>
      </c>
      <c r="F217" s="130">
        <f t="shared" si="6"/>
        <v>0</v>
      </c>
      <c r="G217" s="130">
        <f t="shared" si="7"/>
        <v>32.516552380952376</v>
      </c>
    </row>
    <row r="218" spans="1:7" s="84" customFormat="1" ht="13.2" x14ac:dyDescent="0.15">
      <c r="A218" s="125" t="s">
        <v>19</v>
      </c>
      <c r="B218" s="132">
        <v>0</v>
      </c>
      <c r="C218" s="132">
        <v>52000</v>
      </c>
      <c r="D218" s="132">
        <v>52500</v>
      </c>
      <c r="E218" s="132">
        <v>17071.189999999999</v>
      </c>
      <c r="F218" s="132">
        <f t="shared" si="6"/>
        <v>0</v>
      </c>
      <c r="G218" s="132">
        <f t="shared" si="7"/>
        <v>32.516552380952376</v>
      </c>
    </row>
    <row r="219" spans="1:7" s="84" customFormat="1" ht="13.2" x14ac:dyDescent="0.15">
      <c r="A219" s="125" t="s">
        <v>20</v>
      </c>
      <c r="B219" s="132">
        <v>0</v>
      </c>
      <c r="C219" s="132">
        <v>52000</v>
      </c>
      <c r="D219" s="132">
        <v>52000</v>
      </c>
      <c r="E219" s="132">
        <v>17071.189999999999</v>
      </c>
      <c r="F219" s="132">
        <f t="shared" si="6"/>
        <v>0</v>
      </c>
      <c r="G219" s="132">
        <f t="shared" si="7"/>
        <v>32.829211538461536</v>
      </c>
    </row>
    <row r="220" spans="1:7" s="84" customFormat="1" ht="13.2" x14ac:dyDescent="0.15">
      <c r="A220" s="125" t="s">
        <v>21</v>
      </c>
      <c r="B220" s="132">
        <v>0</v>
      </c>
      <c r="C220" s="132"/>
      <c r="D220" s="132"/>
      <c r="E220" s="132">
        <v>15364.21</v>
      </c>
      <c r="F220" s="132">
        <f t="shared" si="6"/>
        <v>0</v>
      </c>
      <c r="G220" s="132">
        <f t="shared" si="7"/>
        <v>0</v>
      </c>
    </row>
    <row r="221" spans="1:7" s="84" customFormat="1" ht="13.2" x14ac:dyDescent="0.15">
      <c r="A221" s="126" t="s">
        <v>22</v>
      </c>
      <c r="B221" s="133">
        <v>0</v>
      </c>
      <c r="C221" s="133"/>
      <c r="D221" s="133"/>
      <c r="E221" s="133">
        <v>15364.21</v>
      </c>
      <c r="F221" s="133">
        <f t="shared" si="6"/>
        <v>0</v>
      </c>
      <c r="G221" s="133">
        <f t="shared" si="7"/>
        <v>0</v>
      </c>
    </row>
    <row r="222" spans="1:7" s="84" customFormat="1" ht="13.2" x14ac:dyDescent="0.15">
      <c r="A222" s="125" t="s">
        <v>25</v>
      </c>
      <c r="B222" s="132">
        <v>0</v>
      </c>
      <c r="C222" s="132"/>
      <c r="D222" s="132"/>
      <c r="E222" s="132">
        <v>1706.98</v>
      </c>
      <c r="F222" s="132">
        <f t="shared" si="6"/>
        <v>0</v>
      </c>
      <c r="G222" s="132">
        <f t="shared" si="7"/>
        <v>0</v>
      </c>
    </row>
    <row r="223" spans="1:7" s="84" customFormat="1" ht="13.2" x14ac:dyDescent="0.15">
      <c r="A223" s="126" t="s">
        <v>26</v>
      </c>
      <c r="B223" s="133">
        <v>0</v>
      </c>
      <c r="C223" s="133"/>
      <c r="D223" s="133"/>
      <c r="E223" s="133">
        <v>1706.98</v>
      </c>
      <c r="F223" s="133">
        <f t="shared" si="6"/>
        <v>0</v>
      </c>
      <c r="G223" s="133">
        <f t="shared" si="7"/>
        <v>0</v>
      </c>
    </row>
    <row r="224" spans="1:7" s="84" customFormat="1" ht="13.2" x14ac:dyDescent="0.15">
      <c r="A224" s="125" t="s">
        <v>27</v>
      </c>
      <c r="B224" s="132">
        <v>0</v>
      </c>
      <c r="C224" s="132">
        <v>0</v>
      </c>
      <c r="D224" s="132">
        <v>500</v>
      </c>
      <c r="E224" s="132">
        <v>0</v>
      </c>
      <c r="F224" s="132">
        <f t="shared" si="6"/>
        <v>0</v>
      </c>
      <c r="G224" s="132">
        <f t="shared" si="7"/>
        <v>0</v>
      </c>
    </row>
    <row r="225" spans="1:7" s="82" customFormat="1" ht="13.2" x14ac:dyDescent="0.15">
      <c r="A225" s="123" t="s">
        <v>173</v>
      </c>
      <c r="B225" s="130">
        <v>0</v>
      </c>
      <c r="C225" s="130">
        <v>81200</v>
      </c>
      <c r="D225" s="130">
        <v>81700</v>
      </c>
      <c r="E225" s="130">
        <v>26807.08</v>
      </c>
      <c r="F225" s="130">
        <f t="shared" si="6"/>
        <v>0</v>
      </c>
      <c r="G225" s="130">
        <f t="shared" si="7"/>
        <v>32.811603427172585</v>
      </c>
    </row>
    <row r="226" spans="1:7" s="84" customFormat="1" ht="13.2" x14ac:dyDescent="0.15">
      <c r="A226" s="125" t="s">
        <v>19</v>
      </c>
      <c r="B226" s="132">
        <v>0</v>
      </c>
      <c r="C226" s="132">
        <v>81200</v>
      </c>
      <c r="D226" s="132">
        <v>81700</v>
      </c>
      <c r="E226" s="132">
        <v>26807.08</v>
      </c>
      <c r="F226" s="132">
        <f t="shared" si="6"/>
        <v>0</v>
      </c>
      <c r="G226" s="132">
        <f t="shared" si="7"/>
        <v>32.811603427172585</v>
      </c>
    </row>
    <row r="227" spans="1:7" s="84" customFormat="1" ht="13.2" x14ac:dyDescent="0.15">
      <c r="A227" s="125" t="s">
        <v>20</v>
      </c>
      <c r="B227" s="132">
        <v>0</v>
      </c>
      <c r="C227" s="132">
        <v>81200</v>
      </c>
      <c r="D227" s="132">
        <v>81200</v>
      </c>
      <c r="E227" s="132">
        <v>26807.08</v>
      </c>
      <c r="F227" s="132">
        <f t="shared" si="6"/>
        <v>0</v>
      </c>
      <c r="G227" s="132">
        <f t="shared" si="7"/>
        <v>33.01364532019705</v>
      </c>
    </row>
    <row r="228" spans="1:7" s="84" customFormat="1" ht="13.2" x14ac:dyDescent="0.15">
      <c r="A228" s="125" t="s">
        <v>21</v>
      </c>
      <c r="B228" s="132">
        <v>0</v>
      </c>
      <c r="C228" s="132"/>
      <c r="D228" s="132"/>
      <c r="E228" s="132">
        <v>23046.28</v>
      </c>
      <c r="F228" s="132">
        <f t="shared" si="6"/>
        <v>0</v>
      </c>
      <c r="G228" s="132">
        <f t="shared" si="7"/>
        <v>0</v>
      </c>
    </row>
    <row r="229" spans="1:7" s="84" customFormat="1" ht="13.2" x14ac:dyDescent="0.15">
      <c r="A229" s="126" t="s">
        <v>22</v>
      </c>
      <c r="B229" s="133">
        <v>0</v>
      </c>
      <c r="C229" s="133"/>
      <c r="D229" s="133"/>
      <c r="E229" s="133">
        <v>23046.28</v>
      </c>
      <c r="F229" s="133">
        <f t="shared" si="6"/>
        <v>0</v>
      </c>
      <c r="G229" s="133">
        <f t="shared" si="7"/>
        <v>0</v>
      </c>
    </row>
    <row r="230" spans="1:7" s="84" customFormat="1" ht="13.2" x14ac:dyDescent="0.15">
      <c r="A230" s="125" t="s">
        <v>23</v>
      </c>
      <c r="B230" s="132">
        <v>0</v>
      </c>
      <c r="C230" s="132"/>
      <c r="D230" s="132"/>
      <c r="E230" s="132">
        <v>1200</v>
      </c>
      <c r="F230" s="132">
        <f t="shared" si="6"/>
        <v>0</v>
      </c>
      <c r="G230" s="132">
        <f t="shared" si="7"/>
        <v>0</v>
      </c>
    </row>
    <row r="231" spans="1:7" s="84" customFormat="1" ht="13.2" x14ac:dyDescent="0.15">
      <c r="A231" s="126" t="s">
        <v>24</v>
      </c>
      <c r="B231" s="133">
        <v>0</v>
      </c>
      <c r="C231" s="133"/>
      <c r="D231" s="133"/>
      <c r="E231" s="133">
        <v>1200</v>
      </c>
      <c r="F231" s="133">
        <f t="shared" si="6"/>
        <v>0</v>
      </c>
      <c r="G231" s="133">
        <f t="shared" si="7"/>
        <v>0</v>
      </c>
    </row>
    <row r="232" spans="1:7" s="84" customFormat="1" ht="13.2" x14ac:dyDescent="0.15">
      <c r="A232" s="125" t="s">
        <v>25</v>
      </c>
      <c r="B232" s="132">
        <v>0</v>
      </c>
      <c r="C232" s="132"/>
      <c r="D232" s="132"/>
      <c r="E232" s="132">
        <v>2560.8000000000002</v>
      </c>
      <c r="F232" s="132">
        <f t="shared" si="6"/>
        <v>0</v>
      </c>
      <c r="G232" s="132">
        <f t="shared" si="7"/>
        <v>0</v>
      </c>
    </row>
    <row r="233" spans="1:7" s="84" customFormat="1" ht="13.2" x14ac:dyDescent="0.15">
      <c r="A233" s="126" t="s">
        <v>26</v>
      </c>
      <c r="B233" s="133">
        <v>0</v>
      </c>
      <c r="C233" s="133"/>
      <c r="D233" s="133"/>
      <c r="E233" s="133">
        <v>2560.8000000000002</v>
      </c>
      <c r="F233" s="133">
        <f t="shared" si="6"/>
        <v>0</v>
      </c>
      <c r="G233" s="133">
        <f t="shared" si="7"/>
        <v>0</v>
      </c>
    </row>
    <row r="234" spans="1:7" s="84" customFormat="1" ht="13.2" x14ac:dyDescent="0.15">
      <c r="A234" s="125" t="s">
        <v>27</v>
      </c>
      <c r="B234" s="132">
        <v>0</v>
      </c>
      <c r="C234" s="132">
        <v>0</v>
      </c>
      <c r="D234" s="132">
        <v>500</v>
      </c>
      <c r="E234" s="132">
        <v>0</v>
      </c>
      <c r="F234" s="132">
        <f t="shared" si="6"/>
        <v>0</v>
      </c>
      <c r="G234" s="132">
        <f t="shared" si="7"/>
        <v>0</v>
      </c>
    </row>
    <row r="235" spans="1:7" s="83" customFormat="1" ht="26.4" x14ac:dyDescent="0.15">
      <c r="A235" s="124" t="s">
        <v>175</v>
      </c>
      <c r="B235" s="131">
        <v>0</v>
      </c>
      <c r="C235" s="131">
        <v>12000</v>
      </c>
      <c r="D235" s="131">
        <v>13000</v>
      </c>
      <c r="E235" s="131">
        <v>0</v>
      </c>
      <c r="F235" s="131">
        <f t="shared" si="6"/>
        <v>0</v>
      </c>
      <c r="G235" s="131">
        <f t="shared" si="7"/>
        <v>0</v>
      </c>
    </row>
    <row r="236" spans="1:7" s="84" customFormat="1" ht="13.2" x14ac:dyDescent="0.15">
      <c r="A236" s="125" t="s">
        <v>137</v>
      </c>
      <c r="B236" s="132">
        <v>0</v>
      </c>
      <c r="C236" s="132">
        <v>12000</v>
      </c>
      <c r="D236" s="132">
        <v>13000</v>
      </c>
      <c r="E236" s="132">
        <v>0</v>
      </c>
      <c r="F236" s="132">
        <f t="shared" si="6"/>
        <v>0</v>
      </c>
      <c r="G236" s="132">
        <f t="shared" si="7"/>
        <v>0</v>
      </c>
    </row>
    <row r="237" spans="1:7" s="82" customFormat="1" ht="13.2" x14ac:dyDescent="0.15">
      <c r="A237" s="123" t="s">
        <v>176</v>
      </c>
      <c r="B237" s="130">
        <v>0</v>
      </c>
      <c r="C237" s="130">
        <v>12000</v>
      </c>
      <c r="D237" s="130">
        <v>13000</v>
      </c>
      <c r="E237" s="130">
        <v>0</v>
      </c>
      <c r="F237" s="130">
        <f t="shared" si="6"/>
        <v>0</v>
      </c>
      <c r="G237" s="130">
        <f t="shared" si="7"/>
        <v>0</v>
      </c>
    </row>
    <row r="238" spans="1:7" s="84" customFormat="1" ht="13.2" x14ac:dyDescent="0.15">
      <c r="A238" s="125" t="s">
        <v>63</v>
      </c>
      <c r="B238" s="132">
        <v>0</v>
      </c>
      <c r="C238" s="132">
        <v>12000</v>
      </c>
      <c r="D238" s="132">
        <v>13000</v>
      </c>
      <c r="E238" s="132">
        <v>0</v>
      </c>
      <c r="F238" s="132">
        <f t="shared" si="6"/>
        <v>0</v>
      </c>
      <c r="G238" s="132">
        <f t="shared" si="7"/>
        <v>0</v>
      </c>
    </row>
    <row r="239" spans="1:7" s="84" customFormat="1" ht="13.2" x14ac:dyDescent="0.15">
      <c r="A239" s="125" t="s">
        <v>72</v>
      </c>
      <c r="B239" s="132">
        <v>0</v>
      </c>
      <c r="C239" s="132">
        <v>12000</v>
      </c>
      <c r="D239" s="132">
        <v>13000</v>
      </c>
      <c r="E239" s="132">
        <v>0</v>
      </c>
      <c r="F239" s="132">
        <f t="shared" si="6"/>
        <v>0</v>
      </c>
      <c r="G239" s="132">
        <f t="shared" si="7"/>
        <v>0</v>
      </c>
    </row>
    <row r="240" spans="1:7" s="83" customFormat="1" ht="26.4" x14ac:dyDescent="0.15">
      <c r="A240" s="124" t="s">
        <v>177</v>
      </c>
      <c r="B240" s="131">
        <v>0</v>
      </c>
      <c r="C240" s="131">
        <v>0</v>
      </c>
      <c r="D240" s="131">
        <v>70000</v>
      </c>
      <c r="E240" s="131">
        <v>0</v>
      </c>
      <c r="F240" s="131">
        <f t="shared" si="6"/>
        <v>0</v>
      </c>
      <c r="G240" s="131">
        <f t="shared" si="7"/>
        <v>0</v>
      </c>
    </row>
    <row r="241" spans="1:7" s="84" customFormat="1" ht="13.2" x14ac:dyDescent="0.15">
      <c r="A241" s="125" t="s">
        <v>137</v>
      </c>
      <c r="B241" s="132">
        <v>0</v>
      </c>
      <c r="C241" s="132">
        <v>0</v>
      </c>
      <c r="D241" s="132">
        <v>70000</v>
      </c>
      <c r="E241" s="132">
        <v>0</v>
      </c>
      <c r="F241" s="132">
        <f t="shared" si="6"/>
        <v>0</v>
      </c>
      <c r="G241" s="132">
        <f t="shared" si="7"/>
        <v>0</v>
      </c>
    </row>
    <row r="242" spans="1:7" s="82" customFormat="1" ht="13.2" x14ac:dyDescent="0.15">
      <c r="A242" s="123" t="s">
        <v>176</v>
      </c>
      <c r="B242" s="130">
        <v>0</v>
      </c>
      <c r="C242" s="130">
        <v>0</v>
      </c>
      <c r="D242" s="130">
        <v>70000</v>
      </c>
      <c r="E242" s="130">
        <v>0</v>
      </c>
      <c r="F242" s="130">
        <f t="shared" si="6"/>
        <v>0</v>
      </c>
      <c r="G242" s="130">
        <f t="shared" si="7"/>
        <v>0</v>
      </c>
    </row>
    <row r="243" spans="1:7" s="84" customFormat="1" ht="13.2" x14ac:dyDescent="0.15">
      <c r="A243" s="125" t="s">
        <v>63</v>
      </c>
      <c r="B243" s="132">
        <v>0</v>
      </c>
      <c r="C243" s="132">
        <v>0</v>
      </c>
      <c r="D243" s="132">
        <v>70000</v>
      </c>
      <c r="E243" s="132">
        <v>0</v>
      </c>
      <c r="F243" s="132">
        <f t="shared" si="6"/>
        <v>0</v>
      </c>
      <c r="G243" s="132">
        <f t="shared" si="7"/>
        <v>0</v>
      </c>
    </row>
    <row r="244" spans="1:7" s="84" customFormat="1" ht="13.2" x14ac:dyDescent="0.15">
      <c r="A244" s="125" t="s">
        <v>64</v>
      </c>
      <c r="B244" s="132">
        <v>0</v>
      </c>
      <c r="C244" s="132">
        <v>0</v>
      </c>
      <c r="D244" s="132">
        <v>70000</v>
      </c>
      <c r="E244" s="132">
        <v>0</v>
      </c>
      <c r="F244" s="132">
        <f t="shared" si="6"/>
        <v>0</v>
      </c>
      <c r="G244" s="132">
        <f t="shared" si="7"/>
        <v>0</v>
      </c>
    </row>
    <row r="245" spans="1:7" s="83" customFormat="1" ht="13.2" x14ac:dyDescent="0.15">
      <c r="A245" s="124" t="s">
        <v>140</v>
      </c>
      <c r="B245" s="131">
        <v>60444.74</v>
      </c>
      <c r="C245" s="131">
        <v>110000</v>
      </c>
      <c r="D245" s="131">
        <v>110000</v>
      </c>
      <c r="E245" s="131">
        <v>62197.14</v>
      </c>
      <c r="F245" s="131">
        <f t="shared" si="6"/>
        <v>102.89917700034776</v>
      </c>
      <c r="G245" s="131">
        <f t="shared" si="7"/>
        <v>56.542854545454546</v>
      </c>
    </row>
    <row r="246" spans="1:7" s="84" customFormat="1" ht="13.2" x14ac:dyDescent="0.15">
      <c r="A246" s="125" t="s">
        <v>134</v>
      </c>
      <c r="B246" s="132">
        <v>60444.74</v>
      </c>
      <c r="C246" s="132">
        <v>110000</v>
      </c>
      <c r="D246" s="132">
        <v>110000</v>
      </c>
      <c r="E246" s="132">
        <v>62197.14</v>
      </c>
      <c r="F246" s="132">
        <f t="shared" si="6"/>
        <v>102.89917700034776</v>
      </c>
      <c r="G246" s="132">
        <f t="shared" si="7"/>
        <v>56.542854545454546</v>
      </c>
    </row>
    <row r="247" spans="1:7" s="82" customFormat="1" ht="13.2" x14ac:dyDescent="0.15">
      <c r="A247" s="123" t="s">
        <v>105</v>
      </c>
      <c r="B247" s="130">
        <v>60444.74</v>
      </c>
      <c r="C247" s="130">
        <v>110000</v>
      </c>
      <c r="D247" s="130">
        <v>110000</v>
      </c>
      <c r="E247" s="130">
        <v>62197.14</v>
      </c>
      <c r="F247" s="130">
        <f t="shared" si="6"/>
        <v>102.89917700034776</v>
      </c>
      <c r="G247" s="130">
        <f t="shared" si="7"/>
        <v>56.542854545454546</v>
      </c>
    </row>
    <row r="248" spans="1:7" s="84" customFormat="1" ht="13.2" x14ac:dyDescent="0.15">
      <c r="A248" s="125" t="s">
        <v>19</v>
      </c>
      <c r="B248" s="132">
        <v>60444.74</v>
      </c>
      <c r="C248" s="132">
        <v>110000</v>
      </c>
      <c r="D248" s="132">
        <v>110000</v>
      </c>
      <c r="E248" s="132">
        <v>62197.14</v>
      </c>
      <c r="F248" s="132">
        <f t="shared" si="6"/>
        <v>102.89917700034776</v>
      </c>
      <c r="G248" s="132">
        <f t="shared" si="7"/>
        <v>56.542854545454546</v>
      </c>
    </row>
    <row r="249" spans="1:7" s="84" customFormat="1" ht="13.2" x14ac:dyDescent="0.15">
      <c r="A249" s="125" t="s">
        <v>27</v>
      </c>
      <c r="B249" s="132">
        <v>60444.74</v>
      </c>
      <c r="C249" s="132">
        <v>110000</v>
      </c>
      <c r="D249" s="132">
        <v>110000</v>
      </c>
      <c r="E249" s="132">
        <v>62197.14</v>
      </c>
      <c r="F249" s="132">
        <f t="shared" si="6"/>
        <v>102.89917700034776</v>
      </c>
      <c r="G249" s="132">
        <f t="shared" si="7"/>
        <v>56.542854545454546</v>
      </c>
    </row>
    <row r="250" spans="1:7" s="84" customFormat="1" ht="13.2" x14ac:dyDescent="0.15">
      <c r="A250" s="125" t="s">
        <v>33</v>
      </c>
      <c r="B250" s="132">
        <v>60444.74</v>
      </c>
      <c r="C250" s="132"/>
      <c r="D250" s="132"/>
      <c r="E250" s="132">
        <v>62197.14</v>
      </c>
      <c r="F250" s="132">
        <f t="shared" si="6"/>
        <v>102.89917700034776</v>
      </c>
      <c r="G250" s="132">
        <f t="shared" si="7"/>
        <v>0</v>
      </c>
    </row>
    <row r="251" spans="1:7" s="84" customFormat="1" ht="13.2" x14ac:dyDescent="0.15">
      <c r="A251" s="126" t="s">
        <v>35</v>
      </c>
      <c r="B251" s="133">
        <v>60444.74</v>
      </c>
      <c r="C251" s="133"/>
      <c r="D251" s="133"/>
      <c r="E251" s="133">
        <v>62197.14</v>
      </c>
      <c r="F251" s="133">
        <f t="shared" si="6"/>
        <v>102.89917700034776</v>
      </c>
      <c r="G251" s="133">
        <f t="shared" si="7"/>
        <v>0</v>
      </c>
    </row>
    <row r="252" spans="1:7" s="82" customFormat="1" ht="13.2" x14ac:dyDescent="0.15">
      <c r="A252" s="123" t="s">
        <v>139</v>
      </c>
      <c r="B252" s="130">
        <v>46641.06</v>
      </c>
      <c r="C252" s="130">
        <v>156500</v>
      </c>
      <c r="D252" s="130">
        <v>176010</v>
      </c>
      <c r="E252" s="130">
        <v>73190.649999999994</v>
      </c>
      <c r="F252" s="130">
        <f t="shared" si="6"/>
        <v>156.92321315167365</v>
      </c>
      <c r="G252" s="130">
        <f t="shared" si="7"/>
        <v>41.583233907164363</v>
      </c>
    </row>
    <row r="253" spans="1:7" s="83" customFormat="1" ht="13.2" x14ac:dyDescent="0.15">
      <c r="A253" s="124" t="s">
        <v>138</v>
      </c>
      <c r="B253" s="131">
        <v>46641.06</v>
      </c>
      <c r="C253" s="131">
        <v>156500</v>
      </c>
      <c r="D253" s="131">
        <v>176010</v>
      </c>
      <c r="E253" s="131">
        <v>73190.649999999994</v>
      </c>
      <c r="F253" s="131">
        <f t="shared" si="6"/>
        <v>156.92321315167365</v>
      </c>
      <c r="G253" s="131">
        <f t="shared" si="7"/>
        <v>41.583233907164363</v>
      </c>
    </row>
    <row r="254" spans="1:7" s="84" customFormat="1" ht="13.2" x14ac:dyDescent="0.15">
      <c r="A254" s="125" t="s">
        <v>137</v>
      </c>
      <c r="B254" s="132">
        <v>46641.06</v>
      </c>
      <c r="C254" s="132">
        <v>156500</v>
      </c>
      <c r="D254" s="132">
        <v>176010</v>
      </c>
      <c r="E254" s="132">
        <v>73190.649999999994</v>
      </c>
      <c r="F254" s="132">
        <f t="shared" si="6"/>
        <v>156.92321315167365</v>
      </c>
      <c r="G254" s="132">
        <f t="shared" si="7"/>
        <v>41.583233907164363</v>
      </c>
    </row>
    <row r="255" spans="1:7" s="82" customFormat="1" ht="13.2" x14ac:dyDescent="0.15">
      <c r="A255" s="123" t="s">
        <v>103</v>
      </c>
      <c r="B255" s="130">
        <v>25401.85</v>
      </c>
      <c r="C255" s="130">
        <v>81330</v>
      </c>
      <c r="D255" s="130">
        <v>100840</v>
      </c>
      <c r="E255" s="130">
        <v>40704.230000000003</v>
      </c>
      <c r="F255" s="130">
        <f t="shared" si="6"/>
        <v>160.2412029045129</v>
      </c>
      <c r="G255" s="130">
        <f t="shared" si="7"/>
        <v>40.36516263387545</v>
      </c>
    </row>
    <row r="256" spans="1:7" s="84" customFormat="1" ht="13.2" x14ac:dyDescent="0.15">
      <c r="A256" s="125" t="s">
        <v>19</v>
      </c>
      <c r="B256" s="132">
        <v>25401.85</v>
      </c>
      <c r="C256" s="132">
        <v>81330</v>
      </c>
      <c r="D256" s="132">
        <v>100840</v>
      </c>
      <c r="E256" s="132">
        <v>40704.230000000003</v>
      </c>
      <c r="F256" s="132">
        <f t="shared" si="6"/>
        <v>160.2412029045129</v>
      </c>
      <c r="G256" s="132">
        <f t="shared" si="7"/>
        <v>40.36516263387545</v>
      </c>
    </row>
    <row r="257" spans="1:7" s="84" customFormat="1" ht="13.2" x14ac:dyDescent="0.15">
      <c r="A257" s="125" t="s">
        <v>20</v>
      </c>
      <c r="B257" s="132">
        <v>25041.85</v>
      </c>
      <c r="C257" s="132">
        <v>75990</v>
      </c>
      <c r="D257" s="132">
        <v>95500</v>
      </c>
      <c r="E257" s="132">
        <v>40524.080000000002</v>
      </c>
      <c r="F257" s="132">
        <f t="shared" si="6"/>
        <v>161.82542423982255</v>
      </c>
      <c r="G257" s="132">
        <f t="shared" si="7"/>
        <v>42.433591623036648</v>
      </c>
    </row>
    <row r="258" spans="1:7" s="84" customFormat="1" ht="13.2" x14ac:dyDescent="0.15">
      <c r="A258" s="125" t="s">
        <v>21</v>
      </c>
      <c r="B258" s="132">
        <v>20585.259999999998</v>
      </c>
      <c r="C258" s="132"/>
      <c r="D258" s="132"/>
      <c r="E258" s="132">
        <v>34501.35</v>
      </c>
      <c r="F258" s="132">
        <f t="shared" si="6"/>
        <v>167.60220662746062</v>
      </c>
      <c r="G258" s="132">
        <f t="shared" si="7"/>
        <v>0</v>
      </c>
    </row>
    <row r="259" spans="1:7" s="84" customFormat="1" ht="13.2" x14ac:dyDescent="0.15">
      <c r="A259" s="126" t="s">
        <v>22</v>
      </c>
      <c r="B259" s="133">
        <v>20585.259999999998</v>
      </c>
      <c r="C259" s="133"/>
      <c r="D259" s="133"/>
      <c r="E259" s="133">
        <v>34501.35</v>
      </c>
      <c r="F259" s="133">
        <f t="shared" si="6"/>
        <v>167.60220662746062</v>
      </c>
      <c r="G259" s="133">
        <f t="shared" si="7"/>
        <v>0</v>
      </c>
    </row>
    <row r="260" spans="1:7" s="84" customFormat="1" ht="13.2" x14ac:dyDescent="0.15">
      <c r="A260" s="125" t="s">
        <v>23</v>
      </c>
      <c r="B260" s="132">
        <v>1060</v>
      </c>
      <c r="C260" s="132"/>
      <c r="D260" s="132"/>
      <c r="E260" s="132">
        <v>330</v>
      </c>
      <c r="F260" s="132">
        <f t="shared" si="6"/>
        <v>31.132075471698112</v>
      </c>
      <c r="G260" s="132">
        <f t="shared" si="7"/>
        <v>0</v>
      </c>
    </row>
    <row r="261" spans="1:7" s="84" customFormat="1" ht="13.2" x14ac:dyDescent="0.15">
      <c r="A261" s="126" t="s">
        <v>24</v>
      </c>
      <c r="B261" s="133">
        <v>1060</v>
      </c>
      <c r="C261" s="133"/>
      <c r="D261" s="133"/>
      <c r="E261" s="133">
        <v>330</v>
      </c>
      <c r="F261" s="133">
        <f t="shared" ref="F261:F316" si="8">IFERROR(E261/B261*100,0)</f>
        <v>31.132075471698112</v>
      </c>
      <c r="G261" s="133">
        <f t="shared" ref="G261:G316" si="9">IFERROR(E261/D261*100,0)</f>
        <v>0</v>
      </c>
    </row>
    <row r="262" spans="1:7" s="84" customFormat="1" ht="13.2" x14ac:dyDescent="0.15">
      <c r="A262" s="125" t="s">
        <v>25</v>
      </c>
      <c r="B262" s="132">
        <v>3396.59</v>
      </c>
      <c r="C262" s="132"/>
      <c r="D262" s="132"/>
      <c r="E262" s="132">
        <v>5692.73</v>
      </c>
      <c r="F262" s="132">
        <f t="shared" si="8"/>
        <v>167.60132956877337</v>
      </c>
      <c r="G262" s="132">
        <f t="shared" si="9"/>
        <v>0</v>
      </c>
    </row>
    <row r="263" spans="1:7" s="84" customFormat="1" ht="13.2" x14ac:dyDescent="0.15">
      <c r="A263" s="126" t="s">
        <v>26</v>
      </c>
      <c r="B263" s="133">
        <v>3396.59</v>
      </c>
      <c r="C263" s="133"/>
      <c r="D263" s="133"/>
      <c r="E263" s="133">
        <v>5692.73</v>
      </c>
      <c r="F263" s="133">
        <f t="shared" si="8"/>
        <v>167.60132956877337</v>
      </c>
      <c r="G263" s="133">
        <f t="shared" si="9"/>
        <v>0</v>
      </c>
    </row>
    <row r="264" spans="1:7" s="84" customFormat="1" ht="13.2" x14ac:dyDescent="0.15">
      <c r="A264" s="125" t="s">
        <v>27</v>
      </c>
      <c r="B264" s="132">
        <v>360</v>
      </c>
      <c r="C264" s="132">
        <v>5340</v>
      </c>
      <c r="D264" s="132">
        <v>5340</v>
      </c>
      <c r="E264" s="132">
        <v>180.15</v>
      </c>
      <c r="F264" s="132">
        <f t="shared" si="8"/>
        <v>50.041666666666671</v>
      </c>
      <c r="G264" s="132">
        <f t="shared" si="9"/>
        <v>3.3735955056179776</v>
      </c>
    </row>
    <row r="265" spans="1:7" s="84" customFormat="1" ht="13.2" x14ac:dyDescent="0.15">
      <c r="A265" s="125" t="s">
        <v>28</v>
      </c>
      <c r="B265" s="132">
        <v>360</v>
      </c>
      <c r="C265" s="132"/>
      <c r="D265" s="132"/>
      <c r="E265" s="132">
        <v>180.15</v>
      </c>
      <c r="F265" s="132">
        <f t="shared" si="8"/>
        <v>50.041666666666671</v>
      </c>
      <c r="G265" s="132">
        <f t="shared" si="9"/>
        <v>0</v>
      </c>
    </row>
    <row r="266" spans="1:7" s="84" customFormat="1" ht="13.2" x14ac:dyDescent="0.15">
      <c r="A266" s="126" t="s">
        <v>29</v>
      </c>
      <c r="B266" s="133">
        <v>120</v>
      </c>
      <c r="C266" s="133"/>
      <c r="D266" s="133"/>
      <c r="E266" s="133">
        <v>0</v>
      </c>
      <c r="F266" s="133">
        <f t="shared" si="8"/>
        <v>0</v>
      </c>
      <c r="G266" s="133">
        <f t="shared" si="9"/>
        <v>0</v>
      </c>
    </row>
    <row r="267" spans="1:7" s="84" customFormat="1" ht="13.2" x14ac:dyDescent="0.15">
      <c r="A267" s="126" t="s">
        <v>30</v>
      </c>
      <c r="B267" s="133">
        <v>240</v>
      </c>
      <c r="C267" s="133"/>
      <c r="D267" s="133"/>
      <c r="E267" s="133">
        <v>180.15</v>
      </c>
      <c r="F267" s="133">
        <f t="shared" si="8"/>
        <v>75.0625</v>
      </c>
      <c r="G267" s="133">
        <f t="shared" si="9"/>
        <v>0</v>
      </c>
    </row>
    <row r="268" spans="1:7" s="82" customFormat="1" ht="13.2" x14ac:dyDescent="0.15">
      <c r="A268" s="123" t="s">
        <v>105</v>
      </c>
      <c r="B268" s="130">
        <v>3157.15</v>
      </c>
      <c r="C268" s="130">
        <v>10950</v>
      </c>
      <c r="D268" s="130">
        <v>10950</v>
      </c>
      <c r="E268" s="130">
        <v>4957.24</v>
      </c>
      <c r="F268" s="130">
        <f t="shared" si="8"/>
        <v>157.01629634322094</v>
      </c>
      <c r="G268" s="130">
        <f t="shared" si="9"/>
        <v>45.271598173515983</v>
      </c>
    </row>
    <row r="269" spans="1:7" s="84" customFormat="1" ht="13.2" x14ac:dyDescent="0.15">
      <c r="A269" s="125" t="s">
        <v>19</v>
      </c>
      <c r="B269" s="132">
        <v>3157.15</v>
      </c>
      <c r="C269" s="132">
        <v>10950</v>
      </c>
      <c r="D269" s="132">
        <v>10950</v>
      </c>
      <c r="E269" s="132">
        <v>4957.24</v>
      </c>
      <c r="F269" s="132">
        <f t="shared" si="8"/>
        <v>157.01629634322094</v>
      </c>
      <c r="G269" s="132">
        <f t="shared" si="9"/>
        <v>45.271598173515983</v>
      </c>
    </row>
    <row r="270" spans="1:7" s="84" customFormat="1" ht="13.2" x14ac:dyDescent="0.15">
      <c r="A270" s="125" t="s">
        <v>20</v>
      </c>
      <c r="B270" s="132">
        <v>3139.52</v>
      </c>
      <c r="C270" s="132">
        <v>10230</v>
      </c>
      <c r="D270" s="132">
        <v>10230</v>
      </c>
      <c r="E270" s="132">
        <v>4893.5200000000004</v>
      </c>
      <c r="F270" s="132">
        <f t="shared" si="8"/>
        <v>155.86841300580983</v>
      </c>
      <c r="G270" s="132">
        <f t="shared" si="9"/>
        <v>47.834995112414468</v>
      </c>
    </row>
    <row r="271" spans="1:7" s="84" customFormat="1" ht="13.2" x14ac:dyDescent="0.15">
      <c r="A271" s="125" t="s">
        <v>21</v>
      </c>
      <c r="B271" s="132">
        <v>2437.34</v>
      </c>
      <c r="C271" s="132"/>
      <c r="D271" s="132"/>
      <c r="E271" s="132">
        <v>3586.29</v>
      </c>
      <c r="F271" s="132">
        <f t="shared" si="8"/>
        <v>147.13950454183657</v>
      </c>
      <c r="G271" s="132">
        <f t="shared" si="9"/>
        <v>0</v>
      </c>
    </row>
    <row r="272" spans="1:7" s="84" customFormat="1" ht="13.2" x14ac:dyDescent="0.15">
      <c r="A272" s="126" t="s">
        <v>22</v>
      </c>
      <c r="B272" s="133">
        <v>2437.34</v>
      </c>
      <c r="C272" s="133"/>
      <c r="D272" s="133"/>
      <c r="E272" s="133">
        <v>3586.29</v>
      </c>
      <c r="F272" s="133">
        <f t="shared" si="8"/>
        <v>147.13950454183657</v>
      </c>
      <c r="G272" s="133">
        <f t="shared" si="9"/>
        <v>0</v>
      </c>
    </row>
    <row r="273" spans="1:7" s="84" customFormat="1" ht="13.2" x14ac:dyDescent="0.15">
      <c r="A273" s="125" t="s">
        <v>23</v>
      </c>
      <c r="B273" s="132">
        <v>300</v>
      </c>
      <c r="C273" s="132"/>
      <c r="D273" s="132"/>
      <c r="E273" s="132">
        <v>715.5</v>
      </c>
      <c r="F273" s="132">
        <f t="shared" si="8"/>
        <v>238.49999999999997</v>
      </c>
      <c r="G273" s="132">
        <f t="shared" si="9"/>
        <v>0</v>
      </c>
    </row>
    <row r="274" spans="1:7" s="84" customFormat="1" ht="13.2" x14ac:dyDescent="0.15">
      <c r="A274" s="126" t="s">
        <v>24</v>
      </c>
      <c r="B274" s="133">
        <v>300</v>
      </c>
      <c r="C274" s="133"/>
      <c r="D274" s="133"/>
      <c r="E274" s="133">
        <v>715.5</v>
      </c>
      <c r="F274" s="133">
        <f t="shared" si="8"/>
        <v>238.49999999999997</v>
      </c>
      <c r="G274" s="133">
        <f t="shared" si="9"/>
        <v>0</v>
      </c>
    </row>
    <row r="275" spans="1:7" s="84" customFormat="1" ht="13.2" x14ac:dyDescent="0.15">
      <c r="A275" s="125" t="s">
        <v>25</v>
      </c>
      <c r="B275" s="132">
        <v>402.18</v>
      </c>
      <c r="C275" s="132"/>
      <c r="D275" s="132"/>
      <c r="E275" s="132">
        <v>591.73</v>
      </c>
      <c r="F275" s="132">
        <f t="shared" si="8"/>
        <v>147.13063802277588</v>
      </c>
      <c r="G275" s="132">
        <f t="shared" si="9"/>
        <v>0</v>
      </c>
    </row>
    <row r="276" spans="1:7" s="84" customFormat="1" ht="13.2" x14ac:dyDescent="0.15">
      <c r="A276" s="126" t="s">
        <v>26</v>
      </c>
      <c r="B276" s="133">
        <v>402.18</v>
      </c>
      <c r="C276" s="133"/>
      <c r="D276" s="133"/>
      <c r="E276" s="133">
        <v>591.73</v>
      </c>
      <c r="F276" s="133">
        <f t="shared" si="8"/>
        <v>147.13063802277588</v>
      </c>
      <c r="G276" s="133">
        <f t="shared" si="9"/>
        <v>0</v>
      </c>
    </row>
    <row r="277" spans="1:7" s="84" customFormat="1" ht="13.2" x14ac:dyDescent="0.15">
      <c r="A277" s="125" t="s">
        <v>27</v>
      </c>
      <c r="B277" s="132">
        <v>17.63</v>
      </c>
      <c r="C277" s="132">
        <v>720</v>
      </c>
      <c r="D277" s="132">
        <v>720</v>
      </c>
      <c r="E277" s="132">
        <v>63.72</v>
      </c>
      <c r="F277" s="132">
        <f t="shared" si="8"/>
        <v>361.42938173567785</v>
      </c>
      <c r="G277" s="132">
        <f t="shared" si="9"/>
        <v>8.85</v>
      </c>
    </row>
    <row r="278" spans="1:7" s="84" customFormat="1" ht="13.2" x14ac:dyDescent="0.15">
      <c r="A278" s="125" t="s">
        <v>28</v>
      </c>
      <c r="B278" s="132">
        <v>0</v>
      </c>
      <c r="C278" s="132"/>
      <c r="D278" s="132"/>
      <c r="E278" s="132">
        <v>56.22</v>
      </c>
      <c r="F278" s="132">
        <f t="shared" si="8"/>
        <v>0</v>
      </c>
      <c r="G278" s="132">
        <f t="shared" si="9"/>
        <v>0</v>
      </c>
    </row>
    <row r="279" spans="1:7" s="84" customFormat="1" ht="13.2" x14ac:dyDescent="0.15">
      <c r="A279" s="126" t="s">
        <v>30</v>
      </c>
      <c r="B279" s="133">
        <v>0</v>
      </c>
      <c r="C279" s="133"/>
      <c r="D279" s="133"/>
      <c r="E279" s="133">
        <v>56.22</v>
      </c>
      <c r="F279" s="133">
        <f t="shared" si="8"/>
        <v>0</v>
      </c>
      <c r="G279" s="133">
        <f t="shared" si="9"/>
        <v>0</v>
      </c>
    </row>
    <row r="280" spans="1:7" s="84" customFormat="1" ht="13.2" x14ac:dyDescent="0.15">
      <c r="A280" s="125" t="s">
        <v>39</v>
      </c>
      <c r="B280" s="132">
        <v>17.63</v>
      </c>
      <c r="C280" s="132"/>
      <c r="D280" s="132"/>
      <c r="E280" s="132">
        <v>7.5</v>
      </c>
      <c r="F280" s="132">
        <f t="shared" si="8"/>
        <v>42.54112308564946</v>
      </c>
      <c r="G280" s="132">
        <f t="shared" si="9"/>
        <v>0</v>
      </c>
    </row>
    <row r="281" spans="1:7" s="84" customFormat="1" ht="13.2" x14ac:dyDescent="0.15">
      <c r="A281" s="126" t="s">
        <v>45</v>
      </c>
      <c r="B281" s="133">
        <v>17.63</v>
      </c>
      <c r="C281" s="133"/>
      <c r="D281" s="133"/>
      <c r="E281" s="133">
        <v>7.5</v>
      </c>
      <c r="F281" s="133">
        <f t="shared" si="8"/>
        <v>42.54112308564946</v>
      </c>
      <c r="G281" s="133">
        <f t="shared" si="9"/>
        <v>0</v>
      </c>
    </row>
    <row r="282" spans="1:7" s="82" customFormat="1" ht="13.2" x14ac:dyDescent="0.15">
      <c r="A282" s="123" t="s">
        <v>106</v>
      </c>
      <c r="B282" s="130">
        <v>18082.060000000001</v>
      </c>
      <c r="C282" s="130">
        <v>64220</v>
      </c>
      <c r="D282" s="130">
        <v>64220</v>
      </c>
      <c r="E282" s="130">
        <v>27529.18</v>
      </c>
      <c r="F282" s="130">
        <f t="shared" si="8"/>
        <v>152.24581712481873</v>
      </c>
      <c r="G282" s="130">
        <f t="shared" si="9"/>
        <v>42.866988477109935</v>
      </c>
    </row>
    <row r="283" spans="1:7" s="84" customFormat="1" ht="13.2" x14ac:dyDescent="0.15">
      <c r="A283" s="125" t="s">
        <v>19</v>
      </c>
      <c r="B283" s="132">
        <v>18082.060000000001</v>
      </c>
      <c r="C283" s="132">
        <v>64220</v>
      </c>
      <c r="D283" s="132">
        <v>64220</v>
      </c>
      <c r="E283" s="132">
        <v>27529.18</v>
      </c>
      <c r="F283" s="132">
        <f t="shared" si="8"/>
        <v>152.24581712481873</v>
      </c>
      <c r="G283" s="132">
        <f t="shared" si="9"/>
        <v>42.866988477109935</v>
      </c>
    </row>
    <row r="284" spans="1:7" s="84" customFormat="1" ht="13.2" x14ac:dyDescent="0.15">
      <c r="A284" s="125" t="s">
        <v>20</v>
      </c>
      <c r="B284" s="132">
        <v>17837.990000000002</v>
      </c>
      <c r="C284" s="132">
        <v>59980</v>
      </c>
      <c r="D284" s="132">
        <v>59980</v>
      </c>
      <c r="E284" s="132">
        <v>27030.05</v>
      </c>
      <c r="F284" s="132">
        <f t="shared" si="8"/>
        <v>151.53080588115589</v>
      </c>
      <c r="G284" s="132">
        <f t="shared" si="9"/>
        <v>45.065105035011669</v>
      </c>
    </row>
    <row r="285" spans="1:7" s="84" customFormat="1" ht="13.2" x14ac:dyDescent="0.15">
      <c r="A285" s="125" t="s">
        <v>21</v>
      </c>
      <c r="B285" s="132">
        <v>13811.4</v>
      </c>
      <c r="C285" s="132"/>
      <c r="D285" s="132"/>
      <c r="E285" s="132">
        <v>20322.36</v>
      </c>
      <c r="F285" s="132">
        <f t="shared" si="8"/>
        <v>147.14192623484948</v>
      </c>
      <c r="G285" s="132">
        <f t="shared" si="9"/>
        <v>0</v>
      </c>
    </row>
    <row r="286" spans="1:7" s="84" customFormat="1" ht="13.2" x14ac:dyDescent="0.15">
      <c r="A286" s="126" t="s">
        <v>22</v>
      </c>
      <c r="B286" s="133">
        <v>13811.4</v>
      </c>
      <c r="C286" s="133"/>
      <c r="D286" s="133"/>
      <c r="E286" s="133">
        <v>20322.36</v>
      </c>
      <c r="F286" s="133">
        <f t="shared" si="8"/>
        <v>147.14192623484948</v>
      </c>
      <c r="G286" s="133">
        <f t="shared" si="9"/>
        <v>0</v>
      </c>
    </row>
    <row r="287" spans="1:7" s="84" customFormat="1" ht="13.2" x14ac:dyDescent="0.15">
      <c r="A287" s="125" t="s">
        <v>23</v>
      </c>
      <c r="B287" s="132">
        <v>1747.7</v>
      </c>
      <c r="C287" s="132"/>
      <c r="D287" s="132"/>
      <c r="E287" s="132">
        <v>3354.5</v>
      </c>
      <c r="F287" s="132">
        <f t="shared" si="8"/>
        <v>191.93797562510727</v>
      </c>
      <c r="G287" s="132">
        <f t="shared" si="9"/>
        <v>0</v>
      </c>
    </row>
    <row r="288" spans="1:7" s="84" customFormat="1" ht="13.2" x14ac:dyDescent="0.15">
      <c r="A288" s="126" t="s">
        <v>24</v>
      </c>
      <c r="B288" s="133">
        <v>1747.7</v>
      </c>
      <c r="C288" s="133"/>
      <c r="D288" s="133"/>
      <c r="E288" s="133">
        <v>3354.5</v>
      </c>
      <c r="F288" s="133">
        <f t="shared" si="8"/>
        <v>191.93797562510727</v>
      </c>
      <c r="G288" s="133">
        <f t="shared" si="9"/>
        <v>0</v>
      </c>
    </row>
    <row r="289" spans="1:7" s="84" customFormat="1" ht="13.2" x14ac:dyDescent="0.15">
      <c r="A289" s="125" t="s">
        <v>25</v>
      </c>
      <c r="B289" s="132">
        <v>2278.89</v>
      </c>
      <c r="C289" s="132"/>
      <c r="D289" s="132"/>
      <c r="E289" s="132">
        <v>3353.19</v>
      </c>
      <c r="F289" s="132">
        <f t="shared" si="8"/>
        <v>147.14137145715677</v>
      </c>
      <c r="G289" s="132">
        <f t="shared" si="9"/>
        <v>0</v>
      </c>
    </row>
    <row r="290" spans="1:7" s="84" customFormat="1" ht="13.2" x14ac:dyDescent="0.15">
      <c r="A290" s="126" t="s">
        <v>26</v>
      </c>
      <c r="B290" s="133">
        <v>2278.89</v>
      </c>
      <c r="C290" s="133"/>
      <c r="D290" s="133"/>
      <c r="E290" s="133">
        <v>3353.19</v>
      </c>
      <c r="F290" s="133">
        <f t="shared" si="8"/>
        <v>147.14137145715677</v>
      </c>
      <c r="G290" s="133">
        <f t="shared" si="9"/>
        <v>0</v>
      </c>
    </row>
    <row r="291" spans="1:7" s="84" customFormat="1" ht="13.2" x14ac:dyDescent="0.15">
      <c r="A291" s="125" t="s">
        <v>27</v>
      </c>
      <c r="B291" s="132">
        <v>244.07</v>
      </c>
      <c r="C291" s="132">
        <v>4240</v>
      </c>
      <c r="D291" s="132">
        <v>4240</v>
      </c>
      <c r="E291" s="132">
        <v>499.13</v>
      </c>
      <c r="F291" s="132">
        <f t="shared" si="8"/>
        <v>204.50280657188512</v>
      </c>
      <c r="G291" s="132">
        <f t="shared" si="9"/>
        <v>11.771933962264152</v>
      </c>
    </row>
    <row r="292" spans="1:7" s="84" customFormat="1" ht="13.2" x14ac:dyDescent="0.15">
      <c r="A292" s="125" t="s">
        <v>28</v>
      </c>
      <c r="B292" s="132">
        <v>24.12</v>
      </c>
      <c r="C292" s="132"/>
      <c r="D292" s="132"/>
      <c r="E292" s="132">
        <v>456.63</v>
      </c>
      <c r="F292" s="132">
        <f t="shared" si="8"/>
        <v>1893.1592039800994</v>
      </c>
      <c r="G292" s="132">
        <f t="shared" si="9"/>
        <v>0</v>
      </c>
    </row>
    <row r="293" spans="1:7" s="84" customFormat="1" ht="13.2" x14ac:dyDescent="0.15">
      <c r="A293" s="126" t="s">
        <v>29</v>
      </c>
      <c r="B293" s="133">
        <v>0</v>
      </c>
      <c r="C293" s="133"/>
      <c r="D293" s="133"/>
      <c r="E293" s="133">
        <v>120</v>
      </c>
      <c r="F293" s="133">
        <f t="shared" si="8"/>
        <v>0</v>
      </c>
      <c r="G293" s="133">
        <f t="shared" si="9"/>
        <v>0</v>
      </c>
    </row>
    <row r="294" spans="1:7" s="84" customFormat="1" ht="13.2" x14ac:dyDescent="0.15">
      <c r="A294" s="126" t="s">
        <v>30</v>
      </c>
      <c r="B294" s="133">
        <v>24.12</v>
      </c>
      <c r="C294" s="133"/>
      <c r="D294" s="133"/>
      <c r="E294" s="133">
        <v>336.63</v>
      </c>
      <c r="F294" s="133">
        <f t="shared" si="8"/>
        <v>1395.6467661691543</v>
      </c>
      <c r="G294" s="133">
        <f t="shared" si="9"/>
        <v>0</v>
      </c>
    </row>
    <row r="295" spans="1:7" s="84" customFormat="1" ht="13.2" x14ac:dyDescent="0.15">
      <c r="A295" s="125" t="s">
        <v>39</v>
      </c>
      <c r="B295" s="132">
        <v>219.95</v>
      </c>
      <c r="C295" s="132"/>
      <c r="D295" s="132"/>
      <c r="E295" s="132">
        <v>42.5</v>
      </c>
      <c r="F295" s="132">
        <f t="shared" si="8"/>
        <v>19.322573312116393</v>
      </c>
      <c r="G295" s="132">
        <f t="shared" si="9"/>
        <v>0</v>
      </c>
    </row>
    <row r="296" spans="1:7" s="84" customFormat="1" ht="13.2" x14ac:dyDescent="0.15">
      <c r="A296" s="126" t="s">
        <v>45</v>
      </c>
      <c r="B296" s="133">
        <v>219.95</v>
      </c>
      <c r="C296" s="133"/>
      <c r="D296" s="133"/>
      <c r="E296" s="133">
        <v>42.5</v>
      </c>
      <c r="F296" s="133">
        <f t="shared" si="8"/>
        <v>19.322573312116393</v>
      </c>
      <c r="G296" s="133">
        <f t="shared" si="9"/>
        <v>0</v>
      </c>
    </row>
    <row r="297" spans="1:7" s="82" customFormat="1" ht="13.2" x14ac:dyDescent="0.15">
      <c r="A297" s="123" t="s">
        <v>136</v>
      </c>
      <c r="B297" s="130">
        <v>1220981.74</v>
      </c>
      <c r="C297" s="130">
        <v>2231600</v>
      </c>
      <c r="D297" s="130">
        <v>2410600</v>
      </c>
      <c r="E297" s="130">
        <v>1181735.79</v>
      </c>
      <c r="F297" s="130">
        <f t="shared" si="8"/>
        <v>96.785705411122692</v>
      </c>
      <c r="G297" s="130">
        <f t="shared" si="9"/>
        <v>49.02247531734838</v>
      </c>
    </row>
    <row r="298" spans="1:7" s="83" customFormat="1" ht="13.2" x14ac:dyDescent="0.15">
      <c r="A298" s="124" t="s">
        <v>135</v>
      </c>
      <c r="B298" s="131">
        <v>1220981.74</v>
      </c>
      <c r="C298" s="131">
        <v>2231600</v>
      </c>
      <c r="D298" s="131">
        <v>2410600</v>
      </c>
      <c r="E298" s="131">
        <v>1181735.79</v>
      </c>
      <c r="F298" s="131">
        <f t="shared" si="8"/>
        <v>96.785705411122692</v>
      </c>
      <c r="G298" s="131">
        <f t="shared" si="9"/>
        <v>49.02247531734838</v>
      </c>
    </row>
    <row r="299" spans="1:7" s="84" customFormat="1" ht="13.2" x14ac:dyDescent="0.15">
      <c r="A299" s="125" t="s">
        <v>134</v>
      </c>
      <c r="B299" s="132">
        <v>1220981.74</v>
      </c>
      <c r="C299" s="132">
        <v>2231600</v>
      </c>
      <c r="D299" s="132">
        <v>2410600</v>
      </c>
      <c r="E299" s="132">
        <v>1181735.79</v>
      </c>
      <c r="F299" s="132">
        <f t="shared" si="8"/>
        <v>96.785705411122692</v>
      </c>
      <c r="G299" s="132">
        <f t="shared" si="9"/>
        <v>49.02247531734838</v>
      </c>
    </row>
    <row r="300" spans="1:7" s="82" customFormat="1" ht="13.2" x14ac:dyDescent="0.15">
      <c r="A300" s="123" t="s">
        <v>105</v>
      </c>
      <c r="B300" s="130">
        <v>1220981.74</v>
      </c>
      <c r="C300" s="130">
        <v>2231600</v>
      </c>
      <c r="D300" s="130">
        <v>2410600</v>
      </c>
      <c r="E300" s="130">
        <v>1181735.79</v>
      </c>
      <c r="F300" s="130">
        <f t="shared" si="8"/>
        <v>96.785705411122692</v>
      </c>
      <c r="G300" s="130">
        <f t="shared" si="9"/>
        <v>49.02247531734838</v>
      </c>
    </row>
    <row r="301" spans="1:7" s="84" customFormat="1" ht="13.2" x14ac:dyDescent="0.15">
      <c r="A301" s="125" t="s">
        <v>19</v>
      </c>
      <c r="B301" s="132">
        <v>1220981.74</v>
      </c>
      <c r="C301" s="132">
        <v>2231600</v>
      </c>
      <c r="D301" s="132">
        <v>2410600</v>
      </c>
      <c r="E301" s="132">
        <v>1181735.79</v>
      </c>
      <c r="F301" s="132">
        <f t="shared" si="8"/>
        <v>96.785705411122692</v>
      </c>
      <c r="G301" s="132">
        <f t="shared" si="9"/>
        <v>49.02247531734838</v>
      </c>
    </row>
    <row r="302" spans="1:7" s="84" customFormat="1" ht="13.2" x14ac:dyDescent="0.15">
      <c r="A302" s="125" t="s">
        <v>20</v>
      </c>
      <c r="B302" s="132">
        <v>1198743.79</v>
      </c>
      <c r="C302" s="132">
        <v>2187000</v>
      </c>
      <c r="D302" s="132">
        <v>2363000</v>
      </c>
      <c r="E302" s="132">
        <v>1155688.3799999999</v>
      </c>
      <c r="F302" s="132">
        <f t="shared" si="8"/>
        <v>96.408289214161428</v>
      </c>
      <c r="G302" s="132">
        <f t="shared" si="9"/>
        <v>48.907675835801939</v>
      </c>
    </row>
    <row r="303" spans="1:7" s="84" customFormat="1" ht="13.2" x14ac:dyDescent="0.15">
      <c r="A303" s="125" t="s">
        <v>21</v>
      </c>
      <c r="B303" s="132">
        <v>999282.39</v>
      </c>
      <c r="C303" s="132"/>
      <c r="D303" s="132"/>
      <c r="E303" s="132">
        <v>963176.24</v>
      </c>
      <c r="F303" s="132">
        <f t="shared" si="8"/>
        <v>96.386792125897458</v>
      </c>
      <c r="G303" s="132">
        <f t="shared" si="9"/>
        <v>0</v>
      </c>
    </row>
    <row r="304" spans="1:7" s="84" customFormat="1" ht="13.2" x14ac:dyDescent="0.15">
      <c r="A304" s="126" t="s">
        <v>22</v>
      </c>
      <c r="B304" s="133">
        <v>999282.39</v>
      </c>
      <c r="C304" s="133"/>
      <c r="D304" s="133"/>
      <c r="E304" s="133">
        <v>963176.24</v>
      </c>
      <c r="F304" s="133">
        <f t="shared" si="8"/>
        <v>96.386792125897458</v>
      </c>
      <c r="G304" s="133">
        <f t="shared" si="9"/>
        <v>0</v>
      </c>
    </row>
    <row r="305" spans="1:7" s="84" customFormat="1" ht="13.2" x14ac:dyDescent="0.15">
      <c r="A305" s="125" t="s">
        <v>23</v>
      </c>
      <c r="B305" s="132">
        <v>34598.400000000001</v>
      </c>
      <c r="C305" s="132"/>
      <c r="D305" s="132"/>
      <c r="E305" s="132">
        <v>33588.03</v>
      </c>
      <c r="F305" s="132">
        <f t="shared" si="8"/>
        <v>97.079720449500556</v>
      </c>
      <c r="G305" s="132">
        <f t="shared" si="9"/>
        <v>0</v>
      </c>
    </row>
    <row r="306" spans="1:7" s="84" customFormat="1" ht="13.2" x14ac:dyDescent="0.15">
      <c r="A306" s="126" t="s">
        <v>24</v>
      </c>
      <c r="B306" s="133">
        <v>34598.400000000001</v>
      </c>
      <c r="C306" s="133"/>
      <c r="D306" s="133"/>
      <c r="E306" s="133">
        <v>33588.03</v>
      </c>
      <c r="F306" s="133">
        <f t="shared" si="8"/>
        <v>97.079720449500556</v>
      </c>
      <c r="G306" s="133">
        <f t="shared" si="9"/>
        <v>0</v>
      </c>
    </row>
    <row r="307" spans="1:7" s="84" customFormat="1" ht="13.2" x14ac:dyDescent="0.15">
      <c r="A307" s="125" t="s">
        <v>25</v>
      </c>
      <c r="B307" s="132">
        <v>164863</v>
      </c>
      <c r="C307" s="132"/>
      <c r="D307" s="132"/>
      <c r="E307" s="132">
        <v>158924.10999999999</v>
      </c>
      <c r="F307" s="132">
        <f t="shared" si="8"/>
        <v>96.397681711481638</v>
      </c>
      <c r="G307" s="132">
        <f t="shared" si="9"/>
        <v>0</v>
      </c>
    </row>
    <row r="308" spans="1:7" s="84" customFormat="1" ht="13.2" x14ac:dyDescent="0.15">
      <c r="A308" s="126" t="s">
        <v>26</v>
      </c>
      <c r="B308" s="133">
        <v>164863</v>
      </c>
      <c r="C308" s="133"/>
      <c r="D308" s="133"/>
      <c r="E308" s="133">
        <v>158924.10999999999</v>
      </c>
      <c r="F308" s="133">
        <f t="shared" si="8"/>
        <v>96.397681711481638</v>
      </c>
      <c r="G308" s="133">
        <f t="shared" si="9"/>
        <v>0</v>
      </c>
    </row>
    <row r="309" spans="1:7" s="84" customFormat="1" ht="13.2" x14ac:dyDescent="0.15">
      <c r="A309" s="125" t="s">
        <v>27</v>
      </c>
      <c r="B309" s="132">
        <v>22237.95</v>
      </c>
      <c r="C309" s="132">
        <v>44100</v>
      </c>
      <c r="D309" s="132">
        <v>47100</v>
      </c>
      <c r="E309" s="132">
        <v>26047.41</v>
      </c>
      <c r="F309" s="132">
        <f t="shared" si="8"/>
        <v>117.13044592689523</v>
      </c>
      <c r="G309" s="132">
        <f t="shared" si="9"/>
        <v>55.30235668789809</v>
      </c>
    </row>
    <row r="310" spans="1:7" s="84" customFormat="1" ht="13.2" x14ac:dyDescent="0.15">
      <c r="A310" s="125" t="s">
        <v>28</v>
      </c>
      <c r="B310" s="132">
        <v>20879.95</v>
      </c>
      <c r="C310" s="132"/>
      <c r="D310" s="132"/>
      <c r="E310" s="132">
        <v>22427.41</v>
      </c>
      <c r="F310" s="132">
        <f t="shared" si="8"/>
        <v>107.41122464373719</v>
      </c>
      <c r="G310" s="132">
        <f t="shared" si="9"/>
        <v>0</v>
      </c>
    </row>
    <row r="311" spans="1:7" s="84" customFormat="1" ht="13.2" x14ac:dyDescent="0.15">
      <c r="A311" s="126" t="s">
        <v>30</v>
      </c>
      <c r="B311" s="133">
        <v>20879.95</v>
      </c>
      <c r="C311" s="133"/>
      <c r="D311" s="133"/>
      <c r="E311" s="133">
        <v>22427.41</v>
      </c>
      <c r="F311" s="133">
        <f t="shared" si="8"/>
        <v>107.41122464373719</v>
      </c>
      <c r="G311" s="133">
        <f t="shared" si="9"/>
        <v>0</v>
      </c>
    </row>
    <row r="312" spans="1:7" s="84" customFormat="1" ht="13.2" x14ac:dyDescent="0.15">
      <c r="A312" s="125" t="s">
        <v>39</v>
      </c>
      <c r="B312" s="132">
        <v>388</v>
      </c>
      <c r="C312" s="132"/>
      <c r="D312" s="132"/>
      <c r="E312" s="132">
        <v>2360</v>
      </c>
      <c r="F312" s="132">
        <f t="shared" si="8"/>
        <v>608.24742268041234</v>
      </c>
      <c r="G312" s="132">
        <f t="shared" si="9"/>
        <v>0</v>
      </c>
    </row>
    <row r="313" spans="1:7" s="84" customFormat="1" ht="13.2" x14ac:dyDescent="0.15">
      <c r="A313" s="126" t="s">
        <v>48</v>
      </c>
      <c r="B313" s="133">
        <v>388</v>
      </c>
      <c r="C313" s="133"/>
      <c r="D313" s="133"/>
      <c r="E313" s="133">
        <v>2360</v>
      </c>
      <c r="F313" s="133">
        <f t="shared" si="8"/>
        <v>608.24742268041234</v>
      </c>
      <c r="G313" s="133">
        <f t="shared" si="9"/>
        <v>0</v>
      </c>
    </row>
    <row r="314" spans="1:7" s="84" customFormat="1" ht="13.2" x14ac:dyDescent="0.15">
      <c r="A314" s="125" t="s">
        <v>49</v>
      </c>
      <c r="B314" s="132">
        <v>970</v>
      </c>
      <c r="C314" s="132"/>
      <c r="D314" s="132"/>
      <c r="E314" s="132">
        <v>1260</v>
      </c>
      <c r="F314" s="132">
        <f t="shared" si="8"/>
        <v>129.89690721649484</v>
      </c>
      <c r="G314" s="132">
        <f t="shared" si="9"/>
        <v>0</v>
      </c>
    </row>
    <row r="315" spans="1:7" s="84" customFormat="1" ht="13.2" x14ac:dyDescent="0.15">
      <c r="A315" s="126" t="s">
        <v>53</v>
      </c>
      <c r="B315" s="133">
        <v>970</v>
      </c>
      <c r="C315" s="133"/>
      <c r="D315" s="133"/>
      <c r="E315" s="133">
        <v>1260</v>
      </c>
      <c r="F315" s="133">
        <f t="shared" si="8"/>
        <v>129.89690721649484</v>
      </c>
      <c r="G315" s="133">
        <f t="shared" si="9"/>
        <v>0</v>
      </c>
    </row>
    <row r="316" spans="1:7" s="84" customFormat="1" ht="13.2" x14ac:dyDescent="0.15">
      <c r="A316" s="125" t="s">
        <v>55</v>
      </c>
      <c r="B316" s="132">
        <v>0</v>
      </c>
      <c r="C316" s="132">
        <v>500</v>
      </c>
      <c r="D316" s="132">
        <v>500</v>
      </c>
      <c r="E316" s="132">
        <v>0</v>
      </c>
      <c r="F316" s="132">
        <f t="shared" si="8"/>
        <v>0</v>
      </c>
      <c r="G316" s="132">
        <f t="shared" si="9"/>
        <v>0</v>
      </c>
    </row>
  </sheetData>
  <mergeCells count="2"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72" fitToHeight="0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9</vt:i4>
      </vt:variant>
    </vt:vector>
  </HeadingPairs>
  <TitlesOfParts>
    <vt:vector size="16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</vt:lpstr>
      <vt:lpstr>' Račun prihoda i rashoda'!Ispis_naslova</vt:lpstr>
      <vt:lpstr>programska!Ispis_naslova</vt:lpstr>
      <vt:lpstr>' Račun prihoda i rashoda'!Podrucje_ispisa</vt:lpstr>
      <vt:lpstr>programska!Podrucje_ispisa</vt:lpstr>
      <vt:lpstr>'Račun fin prema izvorima f'!Podrucje_ispisa</vt:lpstr>
      <vt:lpstr>'Račun financiranja '!Podrucje_ispisa</vt:lpstr>
      <vt:lpstr>'Rashodi i prihodi prema izvoru'!Podrucje_ispisa</vt:lpstr>
      <vt:lpstr>'Rashodi prema funkcijskoj k 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DDujmic</dc:creator>
  <cp:lastModifiedBy>Valentina Mihaljević Dujmić</cp:lastModifiedBy>
  <cp:lastPrinted>2026-03-02T07:48:16Z</cp:lastPrinted>
  <dcterms:created xsi:type="dcterms:W3CDTF">2026-03-02T07:48:30Z</dcterms:created>
  <dcterms:modified xsi:type="dcterms:W3CDTF">2026-07-14T18:51:03Z</dcterms:modified>
</cp:coreProperties>
</file>