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Miranda\Desktop\I rebalans\"/>
    </mc:Choice>
  </mc:AlternateContent>
  <xr:revisionPtr revIDLastSave="0" documentId="13_ncr:1_{A5A0DEFE-DAD9-44E5-8CFC-7DD538D46768}" xr6:coauthVersionLast="37" xr6:coauthVersionMax="47" xr10:uidLastSave="{00000000-0000-0000-0000-000000000000}"/>
  <bookViews>
    <workbookView xWindow="-105" yWindow="-105" windowWidth="20850" windowHeight="16770" activeTab="3" xr2:uid="{AD727821-3179-4930-B38B-ACDFEA1EA63E}"/>
  </bookViews>
  <sheets>
    <sheet name=" Sažetak" sheetId="2" r:id="rId1"/>
    <sheet name=" Račun prihoda i rashoda" sheetId="3" r:id="rId2"/>
    <sheet name=" Račun financiranja" sheetId="4" r:id="rId3"/>
    <sheet name="posebni dio" sheetId="1" r:id="rId4"/>
  </sheets>
  <definedNames>
    <definedName name="_xlnm.Print_Titles" localSheetId="3">'posebni dio'!$3:$4</definedName>
    <definedName name="_xlnm.Print_Area" localSheetId="2">' Račun financiranja'!$A$1:$F$24</definedName>
    <definedName name="_xlnm.Print_Area" localSheetId="1">' Račun prihoda i rashoda'!$A$1:$E$73</definedName>
    <definedName name="_xlnm.Print_Area" localSheetId="0">' Sažetak'!$A$1:$I$43</definedName>
    <definedName name="_xlnm.Print_Area" localSheetId="3">'posebni dio'!$A$1:$E$143</definedName>
  </definedNames>
  <calcPr calcId="179021"/>
</workbook>
</file>

<file path=xl/calcChain.xml><?xml version="1.0" encoding="utf-8"?>
<calcChain xmlns="http://schemas.openxmlformats.org/spreadsheetml/2006/main">
  <c r="C29" i="3" l="1"/>
  <c r="F11" i="2"/>
  <c r="B29" i="3"/>
  <c r="D27" i="3"/>
  <c r="C27" i="3" s="1"/>
  <c r="G25" i="2" s="1"/>
  <c r="F12" i="2"/>
  <c r="G11" i="2"/>
  <c r="H11" i="2"/>
  <c r="G12" i="2"/>
  <c r="H12" i="2"/>
  <c r="F14" i="2"/>
  <c r="G14" i="2"/>
  <c r="H14" i="2"/>
  <c r="F15" i="2"/>
  <c r="G15" i="2"/>
  <c r="H15" i="2"/>
  <c r="F24" i="2"/>
  <c r="G24" i="2"/>
  <c r="H24" i="2"/>
  <c r="F42" i="2"/>
  <c r="G39" i="2" s="1"/>
  <c r="G42" i="2" s="1"/>
  <c r="H39" i="2" s="1"/>
  <c r="H42" i="2" s="1"/>
  <c r="I39" i="2" s="1"/>
  <c r="I42" i="2" s="1"/>
  <c r="D26" i="3" l="1"/>
  <c r="H25" i="2"/>
  <c r="I15" i="2"/>
  <c r="I14" i="2"/>
  <c r="I12" i="2"/>
  <c r="I11" i="2"/>
  <c r="F13" i="2"/>
  <c r="F33" i="2" s="1"/>
  <c r="H10" i="2"/>
  <c r="G10" i="2"/>
  <c r="G32" i="2" s="1"/>
  <c r="H13" i="2"/>
  <c r="G13" i="2"/>
  <c r="G33" i="2" s="1"/>
  <c r="F10" i="2"/>
  <c r="F32" i="2" s="1"/>
  <c r="C26" i="3" l="1"/>
  <c r="D29" i="3"/>
  <c r="E29" i="3" s="1"/>
  <c r="I13" i="2"/>
  <c r="H33" i="2"/>
  <c r="I33" i="2" s="1"/>
  <c r="H32" i="2"/>
  <c r="I32" i="2" s="1"/>
  <c r="I10" i="2"/>
  <c r="F16" i="2"/>
  <c r="H16" i="2"/>
  <c r="G16" i="2"/>
</calcChain>
</file>

<file path=xl/sharedStrings.xml><?xml version="1.0" encoding="utf-8"?>
<sst xmlns="http://schemas.openxmlformats.org/spreadsheetml/2006/main" count="279" uniqueCount="117">
  <si>
    <t>Oznaka</t>
  </si>
  <si>
    <t>SVEUKUPNO</t>
  </si>
  <si>
    <t>Program: 121 Zakonski standardi javnih ustanova OŠ</t>
  </si>
  <si>
    <t>A100034 Odgojnoobrazovno, administrativno i tehničko osoblje</t>
  </si>
  <si>
    <t>A100034A Odgojnoobrazovno, administrativno i tehničko osoblje - posebni dio</t>
  </si>
  <si>
    <t>A100035 Operativni plan tekućeg i investicijskog održavanja OŠ</t>
  </si>
  <si>
    <t>A100199 Prijevoz učenika OŠ</t>
  </si>
  <si>
    <t>Program: 125 Program javnih potreba iznad standarda - vlastiti prihodi</t>
  </si>
  <si>
    <t>A100042 Javne potrebe iznad standarda-vlastiti prihodi</t>
  </si>
  <si>
    <t>Program: 140 Javne potrebe iznad zakonskog standarda</t>
  </si>
  <si>
    <t>A100041 Županijske javne potrebe OŠ</t>
  </si>
  <si>
    <t>A100142A Prihodi od nefinancijske imovine i nadoknade štete s osnova osiguranja</t>
  </si>
  <si>
    <t>A100159 Javne potrebe iznad standarda - donacije</t>
  </si>
  <si>
    <t>A100161 Javne potrebe iznad standarda - OSTALO</t>
  </si>
  <si>
    <t>A100162 Prijenos sredstava od nenadležnih proračuna</t>
  </si>
  <si>
    <t>A100191 Shema školskog voća, povrća i mlijeka</t>
  </si>
  <si>
    <t>T1000107 Školska prehrana učenika (standard)</t>
  </si>
  <si>
    <t>Program: 158 Pomoćnici u nastavi OŠ i SŠ (EU projekt)</t>
  </si>
  <si>
    <t>A100128 Pomoćnici u nastavi OŠ i SŠ (EU projekt)</t>
  </si>
  <si>
    <t>POVEĆANJE/
SMANJENJE</t>
  </si>
  <si>
    <t>PRIJENOS VIŠKA / MANJKA U SLJEDEĆE RAZDOBLJE</t>
  </si>
  <si>
    <t>VIŠAK / MANJAK TEKUĆE GODINE
(VIŠAK / MANJAK + NETO FINANCIRANJE)</t>
  </si>
  <si>
    <t>VIŠAK / MANJAK IZ PRETHODNE(IH) GODINE KOJI ĆE SE RASPOREDITI / POKRITI</t>
  </si>
  <si>
    <t>PRIJENOS VIŠKA / MANJKA IZ PRETHODNE(IH) GODINE</t>
  </si>
  <si>
    <t>NAZIV</t>
  </si>
  <si>
    <t>D) VIŠEGODIŠNJI PLAN URAVNOTEŽENJA</t>
  </si>
  <si>
    <t>NETO FINANCIRANJE</t>
  </si>
  <si>
    <t>5 IZDACI ZA FINANCIJSKU IMOVINU I OTPLATE ZAJMOVA</t>
  </si>
  <si>
    <t>8 PRIMICI OD FINANCIJSKE IMOVINE I ZADUŽIVANJA</t>
  </si>
  <si>
    <t>RAZRED I NAZIV</t>
  </si>
  <si>
    <t>B) SAŽETAK RAČUNA FINANCIRANJA</t>
  </si>
  <si>
    <t>RAZLIKA - VIŠAK / MANJAK</t>
  </si>
  <si>
    <t>4 RASHODI ZA NABAVU NEFINANCIJSKE IMOVINE</t>
  </si>
  <si>
    <t>3 RASHODI  POSLOVANJA</t>
  </si>
  <si>
    <t>RASHODI UKUPNO</t>
  </si>
  <si>
    <t>7 PRIHODI OD PRODAJE NEFINANCIJSKE IMOVINE</t>
  </si>
  <si>
    <t>6 PRIHODI POSLOVANJA</t>
  </si>
  <si>
    <t>PRIHODI UKUPNO</t>
  </si>
  <si>
    <t>A) SAŽETAK RAČUNA PRIHODA I RASHODA</t>
  </si>
  <si>
    <t>I. OPĆI DIO</t>
  </si>
  <si>
    <t>096 Dodatne usluge u obrazovanju</t>
  </si>
  <si>
    <t>091 Predškolsko i osnovno obrazovanje</t>
  </si>
  <si>
    <t>09 OBRAZOVANJE</t>
  </si>
  <si>
    <t>UKUPNO RASHODI</t>
  </si>
  <si>
    <t>A3. RASHODI PREMA FUNKCIJSKOJ KLASIFIKACIJI</t>
  </si>
  <si>
    <t>A2. PRIHODI I RASHODI PREMA IZVORIMA FINANCIRANJA</t>
  </si>
  <si>
    <t>SVEUKUPNO RASHODI</t>
  </si>
  <si>
    <t>45 Rashodi za dodatna ulaganja na nefinancijskoj imovini</t>
  </si>
  <si>
    <t>42 Rashodi za nabavu proizvedene dugotrajne imovine</t>
  </si>
  <si>
    <t>4 Rashodi za nabavu nefinancijske imovine</t>
  </si>
  <si>
    <t>38 Ostali rashodi</t>
  </si>
  <si>
    <t>37 Naknade građanima i kućanstvima na temelju osiguranja i druge naknade</t>
  </si>
  <si>
    <t>34 Financijski rashodi</t>
  </si>
  <si>
    <t>32 Materijalni rashodi</t>
  </si>
  <si>
    <t>31 Rashodi za zaposlene</t>
  </si>
  <si>
    <t>3 Rashodi poslovanja</t>
  </si>
  <si>
    <t>SVEUKUPNO PRIHODI</t>
  </si>
  <si>
    <t>72 Prihodi od prodaje proizvedene dugotrajne imovine</t>
  </si>
  <si>
    <t>7 Prihodi od prodaje nefinancijske imovine</t>
  </si>
  <si>
    <t>67 Prihodi iz nadležnog proračuna i od HZZO-a temeljem ugovornih obveza</t>
  </si>
  <si>
    <t>66 Prihodi od prodaje proizvoda i robe te pruženih usluga i prihodi od donacija te povrati po protestiranim jamstvima</t>
  </si>
  <si>
    <t>65 Prihodi od upravnih i administrativnih pristojbi, pristojbi po posebnim propisima i naknada</t>
  </si>
  <si>
    <t>63 Pomoći iz inozemstva i od subjekata unutar općeg proračuna</t>
  </si>
  <si>
    <t>6 Prihodi poslovanja</t>
  </si>
  <si>
    <t>A. RAČUN PRIHODA I RASHODA</t>
  </si>
  <si>
    <t xml:space="preserve">A. RAČUN PRIHODA I RASHODA </t>
  </si>
  <si>
    <t>Opći prihodi i primici</t>
  </si>
  <si>
    <t xml:space="preserve">UKUPNO IZDACI </t>
  </si>
  <si>
    <t>Namjenski primici od zaduživanja</t>
  </si>
  <si>
    <t>Namjenski primici</t>
  </si>
  <si>
    <t>Razred/
skupina</t>
  </si>
  <si>
    <t>B2. RAČUN FINANCIRANJA PREMA IZVORIMA FINANCIRANJA</t>
  </si>
  <si>
    <t>Izdaci za otplatu glavnice primljenih kredita i zajmova</t>
  </si>
  <si>
    <t>Izdaci za financijsku imovinu i otplate zajmova</t>
  </si>
  <si>
    <t>Primici od zaduživanja</t>
  </si>
  <si>
    <t>Primici od financijske imovine i zaduživanja</t>
  </si>
  <si>
    <t>B1. RAČUN FINANCIRANJA PREMA EKONOMSKOJ KLASIFIKACIJI</t>
  </si>
  <si>
    <t>INDEKS 
(4/2)</t>
  </si>
  <si>
    <t>Fun. kl.: 0912 Osnovno obrazovanje</t>
  </si>
  <si>
    <t>Fun. kl.: 0960 Dodatne usluge u obrazovanju</t>
  </si>
  <si>
    <t>9 Vlastiti izvori</t>
  </si>
  <si>
    <t>92 Rezultat poslovanja</t>
  </si>
  <si>
    <t>NEUTROŠENA SREDSTVA IZ PRETHODNIH GODINA</t>
  </si>
  <si>
    <t>SVEUKUPNO PRIHODI I NEUTROŠENA SREDSTVA</t>
  </si>
  <si>
    <t>PLAN 
2025.</t>
  </si>
  <si>
    <t>NOVI PLAN 
2025.</t>
  </si>
  <si>
    <t>UKUPNO FINANCIJSKI PLAN</t>
  </si>
  <si>
    <t>PRIHODI, PRIMICI I NEUTROŠENA SREDSTVA</t>
  </si>
  <si>
    <t>RASHODI I IZDACI</t>
  </si>
  <si>
    <t>PLAN 
2026.</t>
  </si>
  <si>
    <t>NOVI PLAN 
2026.</t>
  </si>
  <si>
    <t>41 Rashodi za nabavu neproizvedene dugotrajne imovine</t>
  </si>
  <si>
    <t>1 OPĆI PRIHODI I PRIMICI</t>
  </si>
  <si>
    <t>11 Opći prihodi i primici</t>
  </si>
  <si>
    <t>3 VLASTITI PRIHODI</t>
  </si>
  <si>
    <t>31 Vlastiti prihodi</t>
  </si>
  <si>
    <t>4 Prihodi za posebne namjene</t>
  </si>
  <si>
    <t>43 Ostali prihodi za posebne namjene</t>
  </si>
  <si>
    <t>5 POMOĆI</t>
  </si>
  <si>
    <t>50 Pomoći</t>
  </si>
  <si>
    <t>52 Ostale pomoći</t>
  </si>
  <si>
    <t>56 Fondovi EU-a</t>
  </si>
  <si>
    <t>58 Instrumenti EU nove generacije</t>
  </si>
  <si>
    <t>6 DONACIJE</t>
  </si>
  <si>
    <t>61 Donacije</t>
  </si>
  <si>
    <t>7 Prihodi od nefin. imovine i nadoknade štete s osnova osig.</t>
  </si>
  <si>
    <t>71 Prihodi od prodaje ili zamjene nefinancijske imovine i naknade s naslova osiguranja</t>
  </si>
  <si>
    <t>UKUPNO RASHODI I IZDACI</t>
  </si>
  <si>
    <t>Razdjel: 003 Upravni odjel za društvene djelatnosti</t>
  </si>
  <si>
    <t>Program: 200 MZOM- Plaće OŠ</t>
  </si>
  <si>
    <t>A200200 MZOM- Plaće OŠ</t>
  </si>
  <si>
    <t>SVEUKUPNO PRIHODI, PRIMICI I NEUTROŠENA SREDSTVA</t>
  </si>
  <si>
    <t>Glava: 003-03 PRVA OŠ OGULIN</t>
  </si>
  <si>
    <t>A100224 "Produženi boravak"</t>
  </si>
  <si>
    <t>K100041 Rekonstrukcija i dogradnja građevine Prve OŠ u Ogulinu - NPOO.C3.1.R1-I2.01-V1.0011</t>
  </si>
  <si>
    <t>K100065 PŠ Zagorje / Izgradnja školske sportske dvorane PŠ Zagorje NPOO.C3.1.R1-I2.01-V2.0133</t>
  </si>
  <si>
    <t xml:space="preserve"> IZMJENE I DOPUNE FINANCIJSKOG PLANA PRVE OSNOVNE ŠKOLE ZA 2026. GODINU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</si>
</sst>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7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57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sz val="7"/>
      <color theme="1"/>
      <name val="Verdana"/>
      <family val="2"/>
      <charset val="238"/>
    </font>
    <font>
      <sz val="7"/>
      <color rgb="FF000000"/>
      <name val="Verdana"/>
      <family val="2"/>
      <charset val="238"/>
    </font>
    <font>
      <b/>
      <sz val="8"/>
      <color rgb="FF000000"/>
      <name val="Verdana"/>
      <family val="2"/>
      <charset val="238"/>
    </font>
    <font>
      <b/>
      <sz val="10"/>
      <color rgb="FFFFFFFF"/>
      <name val="Arial"/>
      <family val="2"/>
      <charset val="238"/>
    </font>
    <font>
      <b/>
      <sz val="10"/>
      <color rgb="FF00008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1"/>
      <color theme="1"/>
      <name val="Times New Roman"/>
      <family val="1"/>
      <charset val="238"/>
    </font>
    <font>
      <b/>
      <sz val="10"/>
      <color indexed="8"/>
      <name val="Times New Roman"/>
      <family val="1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sz val="8"/>
      <color indexed="8"/>
      <name val="Times New Roman"/>
      <family val="1"/>
      <charset val="238"/>
    </font>
    <font>
      <sz val="14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14"/>
      <color indexed="8"/>
      <name val="Times New Roman"/>
      <family val="1"/>
      <charset val="238"/>
    </font>
    <font>
      <b/>
      <sz val="14"/>
      <color indexed="8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2"/>
      <color indexed="8"/>
      <name val="Times New Roman"/>
      <family val="1"/>
      <charset val="238"/>
    </font>
    <font>
      <i/>
      <sz val="10"/>
      <name val="Times New Roman"/>
      <family val="1"/>
      <charset val="238"/>
    </font>
    <font>
      <sz val="8"/>
      <color theme="1"/>
      <name val="Times New Roman"/>
      <family val="1"/>
      <charset val="238"/>
    </font>
    <font>
      <sz val="11"/>
      <color theme="1"/>
      <name val="Aptos Narrow"/>
      <family val="2"/>
      <scheme val="minor"/>
    </font>
    <font>
      <b/>
      <sz val="7"/>
      <color rgb="FF000000"/>
      <name val="Verdana"/>
      <family val="2"/>
      <charset val="238"/>
    </font>
    <font>
      <sz val="10"/>
      <color rgb="FF000080"/>
      <name val="Verdana"/>
      <family val="2"/>
      <charset val="238"/>
    </font>
    <font>
      <b/>
      <sz val="12"/>
      <color rgb="FFFF0000"/>
      <name val="Times New Roman"/>
      <family val="1"/>
      <charset val="238"/>
    </font>
  </fonts>
  <fills count="4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19197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40E0D0"/>
        <bgColor indexed="64"/>
      </patternFill>
    </fill>
    <fill>
      <patternFill patternType="solid">
        <fgColor rgb="FF4682B4"/>
        <bgColor indexed="64"/>
      </patternFill>
    </fill>
    <fill>
      <patternFill patternType="solid">
        <fgColor rgb="FF87CEFA"/>
        <bgColor indexed="64"/>
      </patternFill>
    </fill>
    <fill>
      <patternFill patternType="solid">
        <fgColor rgb="FFF0E68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7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43" fillId="0" borderId="0"/>
  </cellStyleXfs>
  <cellXfs count="150">
    <xf numFmtId="0" fontId="0" fillId="0" borderId="0" xfId="0"/>
    <xf numFmtId="0" fontId="18" fillId="0" borderId="0" xfId="0" applyFont="1" applyAlignment="1">
      <alignment horizontal="left" indent="1"/>
    </xf>
    <xf numFmtId="0" fontId="19" fillId="0" borderId="0" xfId="0" applyFont="1" applyAlignment="1">
      <alignment horizontal="left" indent="1"/>
    </xf>
    <xf numFmtId="0" fontId="19" fillId="33" borderId="0" xfId="0" applyFont="1" applyFill="1" applyAlignment="1">
      <alignment horizontal="left" indent="1"/>
    </xf>
    <xf numFmtId="0" fontId="19" fillId="34" borderId="0" xfId="0" applyFont="1" applyFill="1" applyAlignment="1">
      <alignment horizontal="left" indent="1"/>
    </xf>
    <xf numFmtId="0" fontId="19" fillId="35" borderId="0" xfId="0" applyFont="1" applyFill="1" applyAlignment="1">
      <alignment horizontal="left" indent="1"/>
    </xf>
    <xf numFmtId="0" fontId="19" fillId="39" borderId="0" xfId="0" applyFont="1" applyFill="1" applyAlignment="1">
      <alignment horizontal="left" indent="1"/>
    </xf>
    <xf numFmtId="0" fontId="18" fillId="0" borderId="0" xfId="0" applyFont="1" applyAlignment="1">
      <alignment horizontal="left" vertical="center" wrapText="1"/>
    </xf>
    <xf numFmtId="0" fontId="25" fillId="0" borderId="0" xfId="42" applyFont="1"/>
    <xf numFmtId="0" fontId="25" fillId="0" borderId="0" xfId="43" applyFont="1"/>
    <xf numFmtId="4" fontId="26" fillId="40" borderId="11" xfId="43" quotePrefix="1" applyNumberFormat="1" applyFont="1" applyFill="1" applyBorder="1" applyAlignment="1">
      <alignment horizontal="right"/>
    </xf>
    <xf numFmtId="4" fontId="28" fillId="41" borderId="11" xfId="43" quotePrefix="1" applyNumberFormat="1" applyFont="1" applyFill="1" applyBorder="1" applyAlignment="1">
      <alignment horizontal="right"/>
    </xf>
    <xf numFmtId="0" fontId="25" fillId="0" borderId="0" xfId="44" applyFont="1"/>
    <xf numFmtId="0" fontId="29" fillId="42" borderId="10" xfId="44" applyFont="1" applyFill="1" applyBorder="1" applyAlignment="1">
      <alignment horizontal="center" vertical="center" wrapText="1"/>
    </xf>
    <xf numFmtId="0" fontId="29" fillId="0" borderId="10" xfId="44" quotePrefix="1" applyFont="1" applyBorder="1" applyAlignment="1">
      <alignment horizontal="center" vertical="center" wrapText="1"/>
    </xf>
    <xf numFmtId="0" fontId="26" fillId="42" borderId="10" xfId="44" applyFont="1" applyFill="1" applyBorder="1" applyAlignment="1">
      <alignment horizontal="center" vertical="center" wrapText="1"/>
    </xf>
    <xf numFmtId="0" fontId="26" fillId="0" borderId="10" xfId="44" quotePrefix="1" applyFont="1" applyBorder="1" applyAlignment="1">
      <alignment horizontal="center" vertical="center" wrapText="1"/>
    </xf>
    <xf numFmtId="0" fontId="27" fillId="0" borderId="0" xfId="43" applyFont="1"/>
    <xf numFmtId="0" fontId="30" fillId="0" borderId="0" xfId="43" applyFont="1" applyAlignment="1">
      <alignment horizontal="center" vertical="center" wrapText="1"/>
    </xf>
    <xf numFmtId="0" fontId="31" fillId="0" borderId="0" xfId="43" quotePrefix="1" applyFont="1" applyAlignment="1">
      <alignment horizontal="center" vertical="center" wrapText="1"/>
    </xf>
    <xf numFmtId="0" fontId="32" fillId="0" borderId="0" xfId="43" applyFont="1" applyAlignment="1">
      <alignment horizontal="center" vertical="center" wrapText="1"/>
    </xf>
    <xf numFmtId="0" fontId="33" fillId="0" borderId="0" xfId="43" applyFont="1" applyAlignment="1">
      <alignment wrapText="1"/>
    </xf>
    <xf numFmtId="0" fontId="34" fillId="0" borderId="0" xfId="43" applyFont="1" applyAlignment="1">
      <alignment wrapText="1"/>
    </xf>
    <xf numFmtId="0" fontId="35" fillId="0" borderId="0" xfId="43" applyFont="1" applyAlignment="1">
      <alignment horizontal="center" vertical="center" wrapText="1"/>
    </xf>
    <xf numFmtId="0" fontId="36" fillId="0" borderId="0" xfId="43" applyFont="1"/>
    <xf numFmtId="0" fontId="37" fillId="0" borderId="0" xfId="43" applyFont="1" applyAlignment="1">
      <alignment horizontal="center" vertical="center" wrapText="1"/>
    </xf>
    <xf numFmtId="0" fontId="38" fillId="0" borderId="0" xfId="43" quotePrefix="1" applyFont="1" applyAlignment="1">
      <alignment horizontal="center" vertical="center" wrapText="1"/>
    </xf>
    <xf numFmtId="4" fontId="26" fillId="40" borderId="10" xfId="43" applyNumberFormat="1" applyFont="1" applyFill="1" applyBorder="1" applyAlignment="1">
      <alignment horizontal="right"/>
    </xf>
    <xf numFmtId="4" fontId="26" fillId="0" borderId="10" xfId="43" applyNumberFormat="1" applyFont="1" applyBorder="1" applyAlignment="1">
      <alignment horizontal="right"/>
    </xf>
    <xf numFmtId="0" fontId="38" fillId="0" borderId="0" xfId="43" applyFont="1" applyAlignment="1">
      <alignment horizontal="center" vertical="center" wrapText="1"/>
    </xf>
    <xf numFmtId="0" fontId="27" fillId="40" borderId="12" xfId="43" applyFont="1" applyFill="1" applyBorder="1" applyAlignment="1">
      <alignment vertical="center"/>
    </xf>
    <xf numFmtId="0" fontId="28" fillId="40" borderId="11" xfId="43" applyFont="1" applyFill="1" applyBorder="1" applyAlignment="1">
      <alignment horizontal="left" vertical="center"/>
    </xf>
    <xf numFmtId="0" fontId="39" fillId="0" borderId="14" xfId="43" applyFont="1" applyBorder="1" applyAlignment="1">
      <alignment horizontal="center" vertical="center"/>
    </xf>
    <xf numFmtId="0" fontId="38" fillId="0" borderId="14" xfId="43" applyFont="1" applyBorder="1" applyAlignment="1">
      <alignment horizontal="center" vertical="center" wrapText="1"/>
    </xf>
    <xf numFmtId="0" fontId="37" fillId="0" borderId="0" xfId="43" applyFont="1" applyAlignment="1">
      <alignment wrapText="1"/>
    </xf>
    <xf numFmtId="0" fontId="38" fillId="0" borderId="0" xfId="43" applyFont="1" applyAlignment="1">
      <alignment horizontal="left" wrapText="1"/>
    </xf>
    <xf numFmtId="0" fontId="36" fillId="0" borderId="0" xfId="43" applyFont="1" applyAlignment="1">
      <alignment vertical="center" wrapText="1"/>
    </xf>
    <xf numFmtId="0" fontId="35" fillId="0" borderId="0" xfId="44" applyFont="1" applyAlignment="1">
      <alignment horizontal="left" vertical="center"/>
    </xf>
    <xf numFmtId="0" fontId="18" fillId="0" borderId="0" xfId="45" applyFont="1" applyAlignment="1">
      <alignment horizontal="left" indent="1"/>
    </xf>
    <xf numFmtId="4" fontId="41" fillId="42" borderId="10" xfId="44" quotePrefix="1" applyNumberFormat="1" applyFont="1" applyFill="1" applyBorder="1" applyAlignment="1">
      <alignment horizontal="right" vertical="center"/>
    </xf>
    <xf numFmtId="4" fontId="27" fillId="42" borderId="10" xfId="44" quotePrefix="1" applyNumberFormat="1" applyFont="1" applyFill="1" applyBorder="1" applyAlignment="1">
      <alignment horizontal="right" vertical="center"/>
    </xf>
    <xf numFmtId="4" fontId="27" fillId="42" borderId="10" xfId="44" applyNumberFormat="1" applyFont="1" applyFill="1" applyBorder="1" applyAlignment="1">
      <alignment horizontal="right" vertical="center" wrapText="1"/>
    </xf>
    <xf numFmtId="4" fontId="28" fillId="42" borderId="10" xfId="44" applyNumberFormat="1" applyFont="1" applyFill="1" applyBorder="1" applyAlignment="1">
      <alignment horizontal="right" vertical="center" wrapText="1"/>
    </xf>
    <xf numFmtId="0" fontId="29" fillId="40" borderId="10" xfId="44" quotePrefix="1" applyFont="1" applyFill="1" applyBorder="1" applyAlignment="1">
      <alignment horizontal="center" vertical="center" wrapText="1"/>
    </xf>
    <xf numFmtId="0" fontId="26" fillId="40" borderId="10" xfId="44" applyFont="1" applyFill="1" applyBorder="1" applyAlignment="1">
      <alignment horizontal="center" vertical="center" wrapText="1"/>
    </xf>
    <xf numFmtId="0" fontId="26" fillId="40" borderId="10" xfId="44" quotePrefix="1" applyFont="1" applyFill="1" applyBorder="1" applyAlignment="1">
      <alignment horizontal="center" vertical="center" wrapText="1"/>
    </xf>
    <xf numFmtId="0" fontId="38" fillId="0" borderId="0" xfId="44" applyFont="1" applyAlignment="1">
      <alignment horizontal="center" vertical="center" wrapText="1"/>
    </xf>
    <xf numFmtId="0" fontId="42" fillId="0" borderId="0" xfId="44" applyFont="1"/>
    <xf numFmtId="0" fontId="44" fillId="0" borderId="0" xfId="45" applyFont="1" applyAlignment="1">
      <alignment horizontal="left" indent="1"/>
    </xf>
    <xf numFmtId="4" fontId="22" fillId="35" borderId="10" xfId="45" applyNumberFormat="1" applyFont="1" applyFill="1" applyBorder="1" applyAlignment="1">
      <alignment horizontal="right" vertical="center" wrapText="1"/>
    </xf>
    <xf numFmtId="0" fontId="22" fillId="35" borderId="10" xfId="45" applyFont="1" applyFill="1" applyBorder="1" applyAlignment="1">
      <alignment horizontal="left" wrapText="1" indent="1"/>
    </xf>
    <xf numFmtId="0" fontId="19" fillId="0" borderId="0" xfId="45" applyFont="1" applyAlignment="1">
      <alignment horizontal="left" indent="1"/>
    </xf>
    <xf numFmtId="4" fontId="23" fillId="0" borderId="10" xfId="45" applyNumberFormat="1" applyFont="1" applyBorder="1" applyAlignment="1">
      <alignment horizontal="right" vertical="center" wrapText="1"/>
    </xf>
    <xf numFmtId="4" fontId="24" fillId="36" borderId="10" xfId="45" applyNumberFormat="1" applyFont="1" applyFill="1" applyBorder="1" applyAlignment="1">
      <alignment horizontal="right" vertical="center" wrapText="1"/>
    </xf>
    <xf numFmtId="0" fontId="45" fillId="35" borderId="10" xfId="45" applyFont="1" applyFill="1" applyBorder="1" applyAlignment="1">
      <alignment horizontal="left" wrapText="1" indent="1"/>
    </xf>
    <xf numFmtId="0" fontId="20" fillId="0" borderId="10" xfId="45" applyFont="1" applyBorder="1" applyAlignment="1">
      <alignment horizontal="center" vertical="center" wrapText="1" indent="1"/>
    </xf>
    <xf numFmtId="0" fontId="36" fillId="0" borderId="0" xfId="44" applyFont="1" applyAlignment="1">
      <alignment vertical="center" wrapText="1"/>
    </xf>
    <xf numFmtId="0" fontId="34" fillId="0" borderId="0" xfId="44" applyFont="1" applyAlignment="1">
      <alignment vertical="center" wrapText="1"/>
    </xf>
    <xf numFmtId="0" fontId="35" fillId="0" borderId="0" xfId="44" applyFont="1" applyAlignment="1">
      <alignment vertical="center" wrapText="1"/>
    </xf>
    <xf numFmtId="0" fontId="34" fillId="0" borderId="0" xfId="44" applyFont="1" applyAlignment="1">
      <alignment wrapText="1"/>
    </xf>
    <xf numFmtId="4" fontId="36" fillId="42" borderId="10" xfId="44" applyNumberFormat="1" applyFont="1" applyFill="1" applyBorder="1" applyAlignment="1">
      <alignment horizontal="right"/>
    </xf>
    <xf numFmtId="0" fontId="27" fillId="42" borderId="10" xfId="44" applyFont="1" applyFill="1" applyBorder="1" applyAlignment="1">
      <alignment horizontal="left" vertical="center" wrapText="1"/>
    </xf>
    <xf numFmtId="0" fontId="27" fillId="42" borderId="10" xfId="44" applyFont="1" applyFill="1" applyBorder="1" applyAlignment="1">
      <alignment horizontal="left" vertical="center" wrapText="1" indent="2"/>
    </xf>
    <xf numFmtId="4" fontId="26" fillId="42" borderId="10" xfId="44" applyNumberFormat="1" applyFont="1" applyFill="1" applyBorder="1" applyAlignment="1">
      <alignment horizontal="right"/>
    </xf>
    <xf numFmtId="0" fontId="28" fillId="42" borderId="10" xfId="44" applyFont="1" applyFill="1" applyBorder="1" applyAlignment="1">
      <alignment horizontal="left" vertical="center" wrapText="1"/>
    </xf>
    <xf numFmtId="0" fontId="25" fillId="0" borderId="10" xfId="44" applyFont="1" applyBorder="1"/>
    <xf numFmtId="0" fontId="27" fillId="42" borderId="10" xfId="44" applyFont="1" applyFill="1" applyBorder="1" applyAlignment="1">
      <alignment vertical="center" wrapText="1"/>
    </xf>
    <xf numFmtId="0" fontId="28" fillId="42" borderId="10" xfId="44" applyFont="1" applyFill="1" applyBorder="1" applyAlignment="1">
      <alignment vertical="center" wrapText="1"/>
    </xf>
    <xf numFmtId="0" fontId="20" fillId="0" borderId="10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vertical="center"/>
    </xf>
    <xf numFmtId="0" fontId="38" fillId="0" borderId="0" xfId="44" applyFont="1" applyAlignment="1">
      <alignment horizontal="center" vertical="center"/>
    </xf>
    <xf numFmtId="0" fontId="20" fillId="0" borderId="10" xfId="45" applyFont="1" applyBorder="1" applyAlignment="1">
      <alignment horizontal="center" vertical="center"/>
    </xf>
    <xf numFmtId="0" fontId="22" fillId="35" borderId="10" xfId="45" applyFont="1" applyFill="1" applyBorder="1" applyAlignment="1">
      <alignment horizontal="left"/>
    </xf>
    <xf numFmtId="0" fontId="24" fillId="36" borderId="10" xfId="45" applyFont="1" applyFill="1" applyBorder="1" applyAlignment="1">
      <alignment horizontal="left" vertical="center"/>
    </xf>
    <xf numFmtId="0" fontId="23" fillId="0" borderId="10" xfId="45" applyFont="1" applyBorder="1" applyAlignment="1">
      <alignment horizontal="left" vertical="center"/>
    </xf>
    <xf numFmtId="0" fontId="24" fillId="36" borderId="10" xfId="45" applyFont="1" applyFill="1" applyBorder="1" applyAlignment="1">
      <alignment horizontal="left"/>
    </xf>
    <xf numFmtId="0" fontId="23" fillId="0" borderId="10" xfId="45" applyFont="1" applyBorder="1" applyAlignment="1">
      <alignment horizontal="left"/>
    </xf>
    <xf numFmtId="0" fontId="26" fillId="40" borderId="10" xfId="44" applyFont="1" applyFill="1" applyBorder="1" applyAlignment="1">
      <alignment horizontal="center" vertical="center"/>
    </xf>
    <xf numFmtId="0" fontId="29" fillId="40" borderId="10" xfId="44" quotePrefix="1" applyFont="1" applyFill="1" applyBorder="1" applyAlignment="1">
      <alignment horizontal="center" vertical="center"/>
    </xf>
    <xf numFmtId="0" fontId="21" fillId="33" borderId="10" xfId="46" applyFont="1" applyFill="1" applyBorder="1"/>
    <xf numFmtId="0" fontId="23" fillId="0" borderId="10" xfId="46" applyFont="1" applyBorder="1" applyAlignment="1">
      <alignment vertical="center"/>
    </xf>
    <xf numFmtId="0" fontId="18" fillId="0" borderId="0" xfId="45" applyFont="1" applyAlignment="1">
      <alignment horizontal="left"/>
    </xf>
    <xf numFmtId="0" fontId="23" fillId="0" borderId="0" xfId="46" applyFont="1" applyAlignment="1">
      <alignment vertical="center"/>
    </xf>
    <xf numFmtId="4" fontId="23" fillId="0" borderId="0" xfId="46" applyNumberFormat="1" applyFont="1" applyAlignment="1">
      <alignment horizontal="right" wrapText="1" indent="1"/>
    </xf>
    <xf numFmtId="0" fontId="19" fillId="36" borderId="0" xfId="0" applyFont="1" applyFill="1"/>
    <xf numFmtId="0" fontId="19" fillId="37" borderId="0" xfId="0" applyFont="1" applyFill="1"/>
    <xf numFmtId="0" fontId="19" fillId="39" borderId="0" xfId="0" applyFont="1" applyFill="1"/>
    <xf numFmtId="0" fontId="19" fillId="38" borderId="0" xfId="0" applyFont="1" applyFill="1"/>
    <xf numFmtId="0" fontId="24" fillId="36" borderId="10" xfId="0" applyFont="1" applyFill="1" applyBorder="1" applyAlignment="1">
      <alignment horizontal="left" wrapText="1"/>
    </xf>
    <xf numFmtId="0" fontId="24" fillId="37" borderId="10" xfId="0" applyFont="1" applyFill="1" applyBorder="1" applyAlignment="1">
      <alignment horizontal="left" wrapText="1"/>
    </xf>
    <xf numFmtId="0" fontId="23" fillId="39" borderId="10" xfId="0" applyFont="1" applyFill="1" applyBorder="1" applyAlignment="1">
      <alignment horizontal="left" wrapText="1"/>
    </xf>
    <xf numFmtId="4" fontId="23" fillId="39" borderId="10" xfId="0" applyNumberFormat="1" applyFont="1" applyFill="1" applyBorder="1" applyAlignment="1">
      <alignment horizontal="right" wrapText="1"/>
    </xf>
    <xf numFmtId="0" fontId="24" fillId="38" borderId="10" xfId="0" applyFont="1" applyFill="1" applyBorder="1" applyAlignment="1">
      <alignment horizontal="left" wrapText="1"/>
    </xf>
    <xf numFmtId="0" fontId="24" fillId="39" borderId="10" xfId="0" applyFont="1" applyFill="1" applyBorder="1" applyAlignment="1">
      <alignment horizontal="left" wrapText="1"/>
    </xf>
    <xf numFmtId="4" fontId="24" fillId="39" borderId="10" xfId="0" applyNumberFormat="1" applyFont="1" applyFill="1" applyBorder="1" applyAlignment="1">
      <alignment horizontal="right" wrapText="1"/>
    </xf>
    <xf numFmtId="4" fontId="21" fillId="33" borderId="10" xfId="46" applyNumberFormat="1" applyFont="1" applyFill="1" applyBorder="1" applyAlignment="1">
      <alignment horizontal="right" vertical="center" wrapText="1"/>
    </xf>
    <xf numFmtId="4" fontId="23" fillId="0" borderId="10" xfId="46" applyNumberFormat="1" applyFont="1" applyBorder="1" applyAlignment="1">
      <alignment horizontal="right" vertical="center" wrapText="1"/>
    </xf>
    <xf numFmtId="0" fontId="21" fillId="33" borderId="10" xfId="0" applyFont="1" applyFill="1" applyBorder="1" applyAlignment="1">
      <alignment horizontal="left" wrapText="1"/>
    </xf>
    <xf numFmtId="0" fontId="21" fillId="34" borderId="10" xfId="0" applyFont="1" applyFill="1" applyBorder="1" applyAlignment="1">
      <alignment horizontal="left" wrapText="1"/>
    </xf>
    <xf numFmtId="0" fontId="22" fillId="35" borderId="10" xfId="0" applyFont="1" applyFill="1" applyBorder="1" applyAlignment="1">
      <alignment horizontal="left" wrapText="1"/>
    </xf>
    <xf numFmtId="4" fontId="24" fillId="38" borderId="10" xfId="0" applyNumberFormat="1" applyFont="1" applyFill="1" applyBorder="1" applyAlignment="1">
      <alignment horizontal="right" vertical="center" wrapText="1"/>
    </xf>
    <xf numFmtId="0" fontId="21" fillId="33" borderId="10" xfId="0" applyFont="1" applyFill="1" applyBorder="1" applyAlignment="1">
      <alignment horizontal="left" wrapText="1" indent="1"/>
    </xf>
    <xf numFmtId="0" fontId="24" fillId="39" borderId="10" xfId="0" applyFont="1" applyFill="1" applyBorder="1" applyAlignment="1">
      <alignment horizontal="left" wrapText="1" indent="1"/>
    </xf>
    <xf numFmtId="0" fontId="23" fillId="39" borderId="10" xfId="0" applyFont="1" applyFill="1" applyBorder="1" applyAlignment="1">
      <alignment horizontal="left" wrapText="1" indent="1"/>
    </xf>
    <xf numFmtId="0" fontId="28" fillId="42" borderId="10" xfId="44" applyFont="1" applyFill="1" applyBorder="1" applyAlignment="1">
      <alignment vertical="center"/>
    </xf>
    <xf numFmtId="0" fontId="27" fillId="42" borderId="10" xfId="44" applyFont="1" applyFill="1" applyBorder="1" applyAlignment="1">
      <alignment vertical="center"/>
    </xf>
    <xf numFmtId="0" fontId="27" fillId="42" borderId="10" xfId="44" quotePrefix="1" applyFont="1" applyFill="1" applyBorder="1" applyAlignment="1">
      <alignment horizontal="left" vertical="center"/>
    </xf>
    <xf numFmtId="4" fontId="28" fillId="41" borderId="10" xfId="43" quotePrefix="1" applyNumberFormat="1" applyFont="1" applyFill="1" applyBorder="1" applyAlignment="1">
      <alignment horizontal="right"/>
    </xf>
    <xf numFmtId="4" fontId="28" fillId="40" borderId="10" xfId="43" quotePrefix="1" applyNumberFormat="1" applyFont="1" applyFill="1" applyBorder="1" applyAlignment="1">
      <alignment horizontal="right" vertical="center"/>
    </xf>
    <xf numFmtId="4" fontId="21" fillId="33" borderId="10" xfId="0" applyNumberFormat="1" applyFont="1" applyFill="1" applyBorder="1" applyAlignment="1">
      <alignment horizontal="right" wrapText="1"/>
    </xf>
    <xf numFmtId="4" fontId="21" fillId="33" borderId="10" xfId="0" applyNumberFormat="1" applyFont="1" applyFill="1" applyBorder="1" applyAlignment="1">
      <alignment vertical="center" wrapText="1"/>
    </xf>
    <xf numFmtId="4" fontId="21" fillId="34" borderId="10" xfId="0" applyNumberFormat="1" applyFont="1" applyFill="1" applyBorder="1" applyAlignment="1">
      <alignment vertical="center" wrapText="1"/>
    </xf>
    <xf numFmtId="4" fontId="22" fillId="35" borderId="10" xfId="0" applyNumberFormat="1" applyFont="1" applyFill="1" applyBorder="1" applyAlignment="1">
      <alignment vertical="center" wrapText="1"/>
    </xf>
    <xf numFmtId="4" fontId="24" fillId="36" borderId="10" xfId="0" applyNumberFormat="1" applyFont="1" applyFill="1" applyBorder="1" applyAlignment="1">
      <alignment vertical="center" wrapText="1"/>
    </xf>
    <xf numFmtId="4" fontId="24" fillId="37" borderId="10" xfId="0" applyNumberFormat="1" applyFont="1" applyFill="1" applyBorder="1" applyAlignment="1">
      <alignment vertical="center" wrapText="1"/>
    </xf>
    <xf numFmtId="4" fontId="23" fillId="39" borderId="10" xfId="0" applyNumberFormat="1" applyFont="1" applyFill="1" applyBorder="1" applyAlignment="1">
      <alignment vertical="center" wrapText="1"/>
    </xf>
    <xf numFmtId="4" fontId="24" fillId="38" borderId="10" xfId="0" applyNumberFormat="1" applyFont="1" applyFill="1" applyBorder="1" applyAlignment="1">
      <alignment vertical="center" wrapText="1"/>
    </xf>
    <xf numFmtId="4" fontId="24" fillId="39" borderId="10" xfId="0" applyNumberFormat="1" applyFont="1" applyFill="1" applyBorder="1" applyAlignment="1">
      <alignment vertical="center" wrapText="1"/>
    </xf>
    <xf numFmtId="0" fontId="28" fillId="0" borderId="11" xfId="43" applyFont="1" applyBorder="1" applyAlignment="1">
      <alignment horizontal="left" vertical="center" wrapText="1"/>
    </xf>
    <xf numFmtId="0" fontId="27" fillId="0" borderId="12" xfId="43" applyFont="1" applyBorder="1" applyAlignment="1">
      <alignment vertical="center" wrapText="1"/>
    </xf>
    <xf numFmtId="0" fontId="27" fillId="0" borderId="12" xfId="43" applyFont="1" applyBorder="1" applyAlignment="1">
      <alignment vertical="center"/>
    </xf>
    <xf numFmtId="0" fontId="28" fillId="0" borderId="11" xfId="43" quotePrefix="1" applyFont="1" applyBorder="1" applyAlignment="1">
      <alignment horizontal="left" vertical="center"/>
    </xf>
    <xf numFmtId="0" fontId="46" fillId="0" borderId="0" xfId="43" applyFont="1" applyAlignment="1">
      <alignment horizontal="center" vertical="center" wrapText="1"/>
    </xf>
    <xf numFmtId="0" fontId="35" fillId="0" borderId="0" xfId="43" applyFont="1" applyAlignment="1">
      <alignment horizontal="center" vertical="center" wrapText="1"/>
    </xf>
    <xf numFmtId="0" fontId="40" fillId="0" borderId="0" xfId="43" applyFont="1" applyAlignment="1">
      <alignment vertical="center" wrapText="1"/>
    </xf>
    <xf numFmtId="0" fontId="34" fillId="0" borderId="0" xfId="43" applyFont="1" applyAlignment="1">
      <alignment wrapText="1"/>
    </xf>
    <xf numFmtId="0" fontId="26" fillId="0" borderId="11" xfId="44" quotePrefix="1" applyFont="1" applyBorder="1" applyAlignment="1">
      <alignment horizontal="center" vertical="center" wrapText="1"/>
    </xf>
    <xf numFmtId="0" fontId="26" fillId="0" borderId="12" xfId="44" quotePrefix="1" applyFont="1" applyBorder="1" applyAlignment="1">
      <alignment horizontal="center" vertical="center" wrapText="1"/>
    </xf>
    <xf numFmtId="0" fontId="28" fillId="40" borderId="11" xfId="43" applyFont="1" applyFill="1" applyBorder="1" applyAlignment="1">
      <alignment horizontal="left" vertical="center" wrapText="1"/>
    </xf>
    <xf numFmtId="0" fontId="27" fillId="40" borderId="12" xfId="43" applyFont="1" applyFill="1" applyBorder="1" applyAlignment="1">
      <alignment vertical="center" wrapText="1"/>
    </xf>
    <xf numFmtId="0" fontId="27" fillId="40" borderId="12" xfId="43" applyFont="1" applyFill="1" applyBorder="1" applyAlignment="1">
      <alignment vertical="center"/>
    </xf>
    <xf numFmtId="0" fontId="29" fillId="0" borderId="10" xfId="44" quotePrefix="1" applyFont="1" applyBorder="1" applyAlignment="1">
      <alignment horizontal="center" vertical="center" wrapText="1"/>
    </xf>
    <xf numFmtId="0" fontId="28" fillId="0" borderId="11" xfId="43" quotePrefix="1" applyFont="1" applyBorder="1" applyAlignment="1">
      <alignment horizontal="left" vertical="center" wrapText="1"/>
    </xf>
    <xf numFmtId="0" fontId="28" fillId="40" borderId="11" xfId="43" quotePrefix="1" applyFont="1" applyFill="1" applyBorder="1" applyAlignment="1">
      <alignment horizontal="left" vertical="center" wrapText="1"/>
    </xf>
    <xf numFmtId="0" fontId="28" fillId="41" borderId="11" xfId="43" applyFont="1" applyFill="1" applyBorder="1" applyAlignment="1">
      <alignment horizontal="left" vertical="center" wrapText="1"/>
    </xf>
    <xf numFmtId="0" fontId="28" fillId="41" borderId="12" xfId="43" applyFont="1" applyFill="1" applyBorder="1" applyAlignment="1">
      <alignment horizontal="left" vertical="center" wrapText="1"/>
    </xf>
    <xf numFmtId="0" fontId="28" fillId="41" borderId="13" xfId="43" applyFont="1" applyFill="1" applyBorder="1" applyAlignment="1">
      <alignment horizontal="left" vertical="center" wrapText="1"/>
    </xf>
    <xf numFmtId="0" fontId="25" fillId="0" borderId="12" xfId="43" applyFont="1" applyBorder="1" applyAlignment="1">
      <alignment horizontal="left" vertical="center" wrapText="1"/>
    </xf>
    <xf numFmtId="0" fontId="25" fillId="0" borderId="13" xfId="43" applyFont="1" applyBorder="1" applyAlignment="1">
      <alignment horizontal="left" vertical="center" wrapText="1"/>
    </xf>
    <xf numFmtId="0" fontId="26" fillId="0" borderId="11" xfId="43" quotePrefix="1" applyFont="1" applyBorder="1" applyAlignment="1">
      <alignment horizontal="center" vertical="center" wrapText="1"/>
    </xf>
    <xf numFmtId="0" fontId="26" fillId="0" borderId="12" xfId="43" quotePrefix="1" applyFont="1" applyBorder="1" applyAlignment="1">
      <alignment horizontal="center" vertical="center" wrapText="1"/>
    </xf>
    <xf numFmtId="0" fontId="26" fillId="0" borderId="13" xfId="43" quotePrefix="1" applyFont="1" applyBorder="1" applyAlignment="1">
      <alignment horizontal="center" vertical="center" wrapText="1"/>
    </xf>
    <xf numFmtId="0" fontId="26" fillId="0" borderId="10" xfId="43" quotePrefix="1" applyFont="1" applyBorder="1" applyAlignment="1">
      <alignment horizontal="center" vertical="center" wrapText="1"/>
    </xf>
    <xf numFmtId="0" fontId="28" fillId="41" borderId="10" xfId="43" applyFont="1" applyFill="1" applyBorder="1" applyAlignment="1">
      <alignment horizontal="left" vertical="center" wrapText="1"/>
    </xf>
    <xf numFmtId="0" fontId="28" fillId="40" borderId="10" xfId="43" quotePrefix="1" applyFont="1" applyFill="1" applyBorder="1" applyAlignment="1">
      <alignment horizontal="left" vertical="center" wrapText="1"/>
    </xf>
    <xf numFmtId="0" fontId="27" fillId="40" borderId="10" xfId="43" applyFont="1" applyFill="1" applyBorder="1" applyAlignment="1">
      <alignment vertical="center" wrapText="1"/>
    </xf>
    <xf numFmtId="0" fontId="28" fillId="40" borderId="10" xfId="43" applyFont="1" applyFill="1" applyBorder="1" applyAlignment="1">
      <alignment horizontal="left" vertical="center" wrapText="1"/>
    </xf>
    <xf numFmtId="0" fontId="32" fillId="0" borderId="0" xfId="43" applyFont="1" applyAlignment="1">
      <alignment horizontal="center" vertical="center" wrapText="1"/>
    </xf>
    <xf numFmtId="0" fontId="35" fillId="0" borderId="0" xfId="44" applyFont="1" applyAlignment="1">
      <alignment horizontal="center" vertical="center" wrapText="1"/>
    </xf>
  </cellXfs>
  <cellStyles count="47">
    <cellStyle name="20% - Isticanje1" xfId="19" builtinId="30" customBuiltin="1"/>
    <cellStyle name="20% - Isticanje2" xfId="23" builtinId="34" customBuiltin="1"/>
    <cellStyle name="20% - Isticanje3" xfId="27" builtinId="38" customBuiltin="1"/>
    <cellStyle name="20% - Isticanje4" xfId="31" builtinId="42" customBuiltin="1"/>
    <cellStyle name="20% - Isticanje5" xfId="35" builtinId="46" customBuiltin="1"/>
    <cellStyle name="20% - Isticanje6" xfId="39" builtinId="50" customBuiltin="1"/>
    <cellStyle name="40% - Isticanje1" xfId="20" builtinId="31" customBuiltin="1"/>
    <cellStyle name="40% - Isticanje2" xfId="24" builtinId="35" customBuiltin="1"/>
    <cellStyle name="40% - Isticanje3" xfId="28" builtinId="39" customBuiltin="1"/>
    <cellStyle name="40% - Isticanje4" xfId="32" builtinId="43" customBuiltin="1"/>
    <cellStyle name="40% - Isticanje5" xfId="36" builtinId="47" customBuiltin="1"/>
    <cellStyle name="40% - Isticanje6" xfId="40" builtinId="51" customBuiltin="1"/>
    <cellStyle name="60% - Isticanje1" xfId="21" builtinId="32" customBuiltin="1"/>
    <cellStyle name="60% - Isticanje2" xfId="25" builtinId="36" customBuiltin="1"/>
    <cellStyle name="60% - Isticanje3" xfId="29" builtinId="40" customBuiltin="1"/>
    <cellStyle name="60% - Isticanje4" xfId="33" builtinId="44" customBuiltin="1"/>
    <cellStyle name="60% - Isticanje5" xfId="37" builtinId="48" customBuiltin="1"/>
    <cellStyle name="60% - Isticanje6" xfId="41" builtinId="52" customBuiltin="1"/>
    <cellStyle name="Bilješka" xfId="15" builtinId="10" customBuiltin="1"/>
    <cellStyle name="Dobro" xfId="6" builtinId="26" customBuiltin="1"/>
    <cellStyle name="Isticanje1" xfId="18" builtinId="29" customBuiltin="1"/>
    <cellStyle name="Isticanje2" xfId="22" builtinId="33" customBuiltin="1"/>
    <cellStyle name="Isticanje3" xfId="26" builtinId="37" customBuiltin="1"/>
    <cellStyle name="Isticanje4" xfId="30" builtinId="41" customBuiltin="1"/>
    <cellStyle name="Isticanje5" xfId="34" builtinId="45" customBuiltin="1"/>
    <cellStyle name="Isticanje6" xfId="38" builtinId="49" customBuiltin="1"/>
    <cellStyle name="Izlaz" xfId="10" builtinId="21" customBuiltin="1"/>
    <cellStyle name="Izračun" xfId="11" builtinId="22" customBuiltin="1"/>
    <cellStyle name="Loše" xfId="7" builtinId="27" customBuiltin="1"/>
    <cellStyle name="Naslov" xfId="1" builtinId="15" customBuiltin="1"/>
    <cellStyle name="Naslov 1" xfId="2" builtinId="16" customBuiltin="1"/>
    <cellStyle name="Naslov 2" xfId="3" builtinId="17" customBuiltin="1"/>
    <cellStyle name="Naslov 3" xfId="4" builtinId="18" customBuiltin="1"/>
    <cellStyle name="Naslov 4" xfId="5" builtinId="19" customBuiltin="1"/>
    <cellStyle name="Neutralno" xfId="8" builtinId="28" customBuiltin="1"/>
    <cellStyle name="Normalno" xfId="0" builtinId="0"/>
    <cellStyle name="Normalno 2" xfId="42" xr:uid="{BFD4313B-86C5-41B4-8640-DA1A730FB031}"/>
    <cellStyle name="Normalno 2 2" xfId="44" xr:uid="{26684C87-6538-4122-8CA0-EF3F16BCFAF2}"/>
    <cellStyle name="Normalno 3" xfId="43" xr:uid="{461F379A-D923-4D63-BEEE-A5DE7519AC2B}"/>
    <cellStyle name="Normalno 4" xfId="45" xr:uid="{ED4A0097-BBC5-492D-81EC-B717A7D8B4B3}"/>
    <cellStyle name="Normalno 5" xfId="46" xr:uid="{23A1F28D-B193-4D03-B530-D46A13E93CB7}"/>
    <cellStyle name="Povezana ćelija" xfId="12" builtinId="24" customBuiltin="1"/>
    <cellStyle name="Provjera ćelije" xfId="13" builtinId="23" customBuiltin="1"/>
    <cellStyle name="Tekst objašnjenja" xfId="16" builtinId="53" customBuiltin="1"/>
    <cellStyle name="Tekst upozorenja" xfId="14" builtinId="11" customBuiltin="1"/>
    <cellStyle name="Ukupni zbroj" xfId="17" builtinId="25" customBuiltin="1"/>
    <cellStyle name="Unos" xfId="9" builtinId="2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2F43B1-EA38-4A6D-8297-63B088A1F915}">
  <sheetPr>
    <pageSetUpPr fitToPage="1"/>
  </sheetPr>
  <dimension ref="A1:I47"/>
  <sheetViews>
    <sheetView zoomScaleNormal="100" workbookViewId="0">
      <selection activeCell="A2" sqref="A2:I2"/>
    </sheetView>
  </sheetViews>
  <sheetFormatPr defaultColWidth="8.875" defaultRowHeight="15"/>
  <cols>
    <col min="1" max="4" width="8.875" style="8"/>
    <col min="5" max="5" width="17.5" style="8" customWidth="1"/>
    <col min="6" max="8" width="13.5" style="8" customWidth="1"/>
    <col min="9" max="9" width="9.25" style="8" customWidth="1"/>
    <col min="10" max="11" width="25.375" style="8" customWidth="1"/>
    <col min="12" max="16384" width="8.875" style="8"/>
  </cols>
  <sheetData>
    <row r="1" spans="1:9" ht="15.75">
      <c r="A1" s="37"/>
    </row>
    <row r="2" spans="1:9" s="9" customFormat="1" ht="51" customHeight="1">
      <c r="A2" s="123" t="s">
        <v>116</v>
      </c>
      <c r="B2" s="123"/>
      <c r="C2" s="123"/>
      <c r="D2" s="123"/>
      <c r="E2" s="123"/>
      <c r="F2" s="123"/>
      <c r="G2" s="123"/>
      <c r="H2" s="123"/>
      <c r="I2" s="123"/>
    </row>
    <row r="3" spans="1:9" s="9" customFormat="1" ht="18" customHeight="1">
      <c r="A3" s="29"/>
      <c r="B3" s="29"/>
      <c r="C3" s="29"/>
      <c r="D3" s="29"/>
      <c r="E3" s="29"/>
      <c r="F3" s="29"/>
      <c r="G3" s="29"/>
      <c r="H3" s="29"/>
      <c r="I3" s="29"/>
    </row>
    <row r="4" spans="1:9" s="9" customFormat="1" ht="15.75">
      <c r="A4" s="124" t="s">
        <v>39</v>
      </c>
      <c r="B4" s="124"/>
      <c r="C4" s="124"/>
      <c r="D4" s="124"/>
      <c r="E4" s="124"/>
      <c r="F4" s="124"/>
      <c r="G4" s="124"/>
      <c r="H4" s="124"/>
      <c r="I4" s="125"/>
    </row>
    <row r="5" spans="1:9" s="9" customFormat="1" ht="18.75">
      <c r="A5" s="29"/>
      <c r="B5" s="29"/>
      <c r="C5" s="29"/>
      <c r="D5" s="29"/>
      <c r="E5" s="29"/>
      <c r="F5" s="29"/>
      <c r="G5" s="29"/>
      <c r="H5" s="29"/>
      <c r="I5" s="36"/>
    </row>
    <row r="6" spans="1:9" s="9" customFormat="1" ht="18" customHeight="1">
      <c r="A6" s="124" t="s">
        <v>38</v>
      </c>
      <c r="B6" s="126"/>
      <c r="C6" s="126"/>
      <c r="D6" s="126"/>
      <c r="E6" s="126"/>
      <c r="F6" s="126"/>
      <c r="G6" s="126"/>
      <c r="H6" s="126"/>
      <c r="I6" s="126"/>
    </row>
    <row r="7" spans="1:9" s="9" customFormat="1" ht="18.75">
      <c r="A7" s="35"/>
      <c r="B7" s="34"/>
      <c r="C7" s="34"/>
      <c r="D7" s="34"/>
      <c r="E7" s="33"/>
      <c r="F7" s="32"/>
      <c r="G7" s="32"/>
      <c r="H7" s="32"/>
      <c r="I7" s="32"/>
    </row>
    <row r="8" spans="1:9" s="9" customFormat="1" ht="25.5">
      <c r="A8" s="127" t="s">
        <v>29</v>
      </c>
      <c r="B8" s="128"/>
      <c r="C8" s="128"/>
      <c r="D8" s="128"/>
      <c r="E8" s="128"/>
      <c r="F8" s="16" t="s">
        <v>89</v>
      </c>
      <c r="G8" s="16" t="s">
        <v>19</v>
      </c>
      <c r="H8" s="15" t="s">
        <v>90</v>
      </c>
      <c r="I8" s="15" t="s">
        <v>77</v>
      </c>
    </row>
    <row r="9" spans="1:9" s="12" customFormat="1" ht="12" customHeight="1">
      <c r="A9" s="132">
        <v>1</v>
      </c>
      <c r="B9" s="132"/>
      <c r="C9" s="132"/>
      <c r="D9" s="132"/>
      <c r="E9" s="132"/>
      <c r="F9" s="14">
        <v>2</v>
      </c>
      <c r="G9" s="14">
        <v>3</v>
      </c>
      <c r="H9" s="13">
        <v>4</v>
      </c>
      <c r="I9" s="13">
        <v>5</v>
      </c>
    </row>
    <row r="10" spans="1:9" s="9" customFormat="1">
      <c r="A10" s="129" t="s">
        <v>37</v>
      </c>
      <c r="B10" s="130"/>
      <c r="C10" s="130"/>
      <c r="D10" s="130"/>
      <c r="E10" s="131"/>
      <c r="F10" s="27">
        <f>F11+F12</f>
        <v>3122216</v>
      </c>
      <c r="G10" s="27">
        <f>G11+G12</f>
        <v>302116</v>
      </c>
      <c r="H10" s="27">
        <f>H11+H12</f>
        <v>3424332</v>
      </c>
      <c r="I10" s="27">
        <f t="shared" ref="I10:I15" si="0">H10/F10*100</f>
        <v>109.67633245105399</v>
      </c>
    </row>
    <row r="11" spans="1:9" s="9" customFormat="1">
      <c r="A11" s="119" t="s">
        <v>36</v>
      </c>
      <c r="B11" s="120"/>
      <c r="C11" s="120"/>
      <c r="D11" s="120"/>
      <c r="E11" s="121"/>
      <c r="F11" s="28">
        <f>' Račun prihoda i rashoda'!B7</f>
        <v>3122086</v>
      </c>
      <c r="G11" s="28">
        <f>' Račun prihoda i rashoda'!C7</f>
        <v>302116</v>
      </c>
      <c r="H11" s="28">
        <f>' Račun prihoda i rashoda'!D7</f>
        <v>3424202</v>
      </c>
      <c r="I11" s="28">
        <f t="shared" si="0"/>
        <v>109.67673536219054</v>
      </c>
    </row>
    <row r="12" spans="1:9" s="9" customFormat="1">
      <c r="A12" s="122" t="s">
        <v>35</v>
      </c>
      <c r="B12" s="121"/>
      <c r="C12" s="121"/>
      <c r="D12" s="121"/>
      <c r="E12" s="121"/>
      <c r="F12" s="28">
        <f>' Račun prihoda i rashoda'!B12</f>
        <v>130</v>
      </c>
      <c r="G12" s="28">
        <f>' Račun prihoda i rashoda'!C12</f>
        <v>0</v>
      </c>
      <c r="H12" s="28">
        <f>' Račun prihoda i rashoda'!D12</f>
        <v>130</v>
      </c>
      <c r="I12" s="28">
        <f t="shared" si="0"/>
        <v>100</v>
      </c>
    </row>
    <row r="13" spans="1:9" s="9" customFormat="1">
      <c r="A13" s="31" t="s">
        <v>34</v>
      </c>
      <c r="B13" s="30"/>
      <c r="C13" s="30"/>
      <c r="D13" s="30"/>
      <c r="E13" s="30"/>
      <c r="F13" s="27">
        <f>F14+F15</f>
        <v>3122216</v>
      </c>
      <c r="G13" s="27">
        <f>G14+G15</f>
        <v>314897</v>
      </c>
      <c r="H13" s="27">
        <f>H14+H15</f>
        <v>3437113</v>
      </c>
      <c r="I13" s="27">
        <f t="shared" si="0"/>
        <v>110.08568913873992</v>
      </c>
    </row>
    <row r="14" spans="1:9" s="9" customFormat="1">
      <c r="A14" s="133" t="s">
        <v>33</v>
      </c>
      <c r="B14" s="120"/>
      <c r="C14" s="120"/>
      <c r="D14" s="120"/>
      <c r="E14" s="120"/>
      <c r="F14" s="28">
        <f>' Račun prihoda i rashoda'!B15</f>
        <v>3048771</v>
      </c>
      <c r="G14" s="28">
        <f>' Račun prihoda i rashoda'!C15</f>
        <v>222668</v>
      </c>
      <c r="H14" s="28">
        <f>' Račun prihoda i rashoda'!D15</f>
        <v>3271439</v>
      </c>
      <c r="I14" s="28">
        <f t="shared" si="0"/>
        <v>107.30353312859509</v>
      </c>
    </row>
    <row r="15" spans="1:9" s="9" customFormat="1">
      <c r="A15" s="122" t="s">
        <v>32</v>
      </c>
      <c r="B15" s="121"/>
      <c r="C15" s="121"/>
      <c r="D15" s="121"/>
      <c r="E15" s="121"/>
      <c r="F15" s="28">
        <f>' Račun prihoda i rashoda'!B21</f>
        <v>73445</v>
      </c>
      <c r="G15" s="28">
        <f>' Račun prihoda i rashoda'!C21</f>
        <v>92229</v>
      </c>
      <c r="H15" s="28">
        <f>' Račun prihoda i rashoda'!D21</f>
        <v>165674</v>
      </c>
      <c r="I15" s="28">
        <f t="shared" si="0"/>
        <v>225.57560078970658</v>
      </c>
    </row>
    <row r="16" spans="1:9" s="9" customFormat="1">
      <c r="A16" s="134" t="s">
        <v>31</v>
      </c>
      <c r="B16" s="130"/>
      <c r="C16" s="130"/>
      <c r="D16" s="130"/>
      <c r="E16" s="130"/>
      <c r="F16" s="27">
        <f>F10-F13</f>
        <v>0</v>
      </c>
      <c r="G16" s="27">
        <f>G10-G13</f>
        <v>-12781</v>
      </c>
      <c r="H16" s="27">
        <f>H10-H13</f>
        <v>-12781</v>
      </c>
      <c r="I16" s="27">
        <v>0</v>
      </c>
    </row>
    <row r="17" spans="1:9" s="9" customFormat="1" ht="18.75">
      <c r="A17" s="29"/>
      <c r="B17" s="25"/>
      <c r="C17" s="25"/>
      <c r="D17" s="25"/>
      <c r="E17" s="25"/>
      <c r="F17" s="25"/>
      <c r="G17" s="25"/>
      <c r="H17" s="24"/>
      <c r="I17" s="24"/>
    </row>
    <row r="18" spans="1:9" s="9" customFormat="1" ht="18" customHeight="1">
      <c r="A18" s="124" t="s">
        <v>30</v>
      </c>
      <c r="B18" s="126"/>
      <c r="C18" s="126"/>
      <c r="D18" s="126"/>
      <c r="E18" s="126"/>
      <c r="F18" s="126"/>
      <c r="G18" s="126"/>
      <c r="H18" s="126"/>
      <c r="I18" s="126"/>
    </row>
    <row r="19" spans="1:9" s="9" customFormat="1" ht="18.75">
      <c r="A19" s="29"/>
      <c r="B19" s="25"/>
      <c r="C19" s="25"/>
      <c r="D19" s="25"/>
      <c r="E19" s="25"/>
      <c r="F19" s="25"/>
      <c r="G19" s="25"/>
      <c r="H19" s="24"/>
      <c r="I19" s="24"/>
    </row>
    <row r="20" spans="1:9" s="9" customFormat="1" ht="25.5">
      <c r="A20" s="127" t="s">
        <v>29</v>
      </c>
      <c r="B20" s="128"/>
      <c r="C20" s="128"/>
      <c r="D20" s="128"/>
      <c r="E20" s="128"/>
      <c r="F20" s="16" t="s">
        <v>89</v>
      </c>
      <c r="G20" s="16" t="s">
        <v>19</v>
      </c>
      <c r="H20" s="15" t="s">
        <v>90</v>
      </c>
      <c r="I20" s="15" t="s">
        <v>77</v>
      </c>
    </row>
    <row r="21" spans="1:9" s="12" customFormat="1" ht="12" customHeight="1">
      <c r="A21" s="132">
        <v>1</v>
      </c>
      <c r="B21" s="132"/>
      <c r="C21" s="132"/>
      <c r="D21" s="132"/>
      <c r="E21" s="132"/>
      <c r="F21" s="14">
        <v>2</v>
      </c>
      <c r="G21" s="14">
        <v>3</v>
      </c>
      <c r="H21" s="13">
        <v>4</v>
      </c>
      <c r="I21" s="13">
        <v>5</v>
      </c>
    </row>
    <row r="22" spans="1:9" s="9" customFormat="1">
      <c r="A22" s="122" t="s">
        <v>28</v>
      </c>
      <c r="B22" s="121"/>
      <c r="C22" s="121"/>
      <c r="D22" s="121"/>
      <c r="E22" s="121"/>
      <c r="F22" s="28">
        <v>0</v>
      </c>
      <c r="G22" s="28">
        <v>0</v>
      </c>
      <c r="H22" s="28">
        <v>0</v>
      </c>
      <c r="I22" s="28">
        <v>0</v>
      </c>
    </row>
    <row r="23" spans="1:9" s="9" customFormat="1">
      <c r="A23" s="122" t="s">
        <v>27</v>
      </c>
      <c r="B23" s="121"/>
      <c r="C23" s="121"/>
      <c r="D23" s="121"/>
      <c r="E23" s="121"/>
      <c r="F23" s="28">
        <v>0</v>
      </c>
      <c r="G23" s="28">
        <v>0</v>
      </c>
      <c r="H23" s="28">
        <v>0</v>
      </c>
      <c r="I23" s="28">
        <v>0</v>
      </c>
    </row>
    <row r="24" spans="1:9" s="9" customFormat="1">
      <c r="A24" s="134" t="s">
        <v>26</v>
      </c>
      <c r="B24" s="130"/>
      <c r="C24" s="130"/>
      <c r="D24" s="130"/>
      <c r="E24" s="130"/>
      <c r="F24" s="27">
        <f>F22-F23</f>
        <v>0</v>
      </c>
      <c r="G24" s="27">
        <f>G22-G23</f>
        <v>0</v>
      </c>
      <c r="H24" s="27">
        <f>H22-H23</f>
        <v>0</v>
      </c>
      <c r="I24" s="27">
        <v>0</v>
      </c>
    </row>
    <row r="25" spans="1:9" s="9" customFormat="1">
      <c r="A25" s="134" t="s">
        <v>82</v>
      </c>
      <c r="B25" s="130"/>
      <c r="C25" s="130"/>
      <c r="D25" s="130"/>
      <c r="E25" s="130"/>
      <c r="F25" s="27">
        <v>0</v>
      </c>
      <c r="G25" s="27">
        <f>' Račun prihoda i rashoda'!C27</f>
        <v>12781</v>
      </c>
      <c r="H25" s="27">
        <f>' Račun prihoda i rashoda'!D27</f>
        <v>12781</v>
      </c>
      <c r="I25" s="27">
        <v>0</v>
      </c>
    </row>
    <row r="26" spans="1:9" s="9" customFormat="1" ht="18.75">
      <c r="A26" s="26"/>
      <c r="B26" s="25"/>
      <c r="C26" s="25"/>
      <c r="D26" s="25"/>
      <c r="E26" s="25"/>
      <c r="F26" s="25"/>
      <c r="G26" s="25"/>
      <c r="H26" s="24"/>
      <c r="I26" s="24"/>
    </row>
    <row r="27" spans="1:9" s="9" customFormat="1" ht="18" customHeight="1">
      <c r="A27" s="124" t="s">
        <v>86</v>
      </c>
      <c r="B27" s="126"/>
      <c r="C27" s="126"/>
      <c r="D27" s="126"/>
      <c r="E27" s="126"/>
      <c r="F27" s="126"/>
      <c r="G27" s="126"/>
      <c r="H27" s="126"/>
      <c r="I27" s="126"/>
    </row>
    <row r="28" spans="1:9" s="9" customFormat="1" ht="18" customHeight="1">
      <c r="A28" s="23"/>
      <c r="B28" s="22"/>
      <c r="C28" s="22"/>
      <c r="D28" s="22"/>
      <c r="E28" s="22"/>
      <c r="F28" s="22"/>
      <c r="G28" s="22"/>
      <c r="H28" s="22"/>
      <c r="I28" s="22"/>
    </row>
    <row r="29" spans="1:9" s="9" customFormat="1" ht="25.5">
      <c r="A29" s="143" t="s">
        <v>24</v>
      </c>
      <c r="B29" s="143"/>
      <c r="C29" s="143"/>
      <c r="D29" s="143"/>
      <c r="E29" s="143"/>
      <c r="F29" s="16" t="s">
        <v>89</v>
      </c>
      <c r="G29" s="16" t="s">
        <v>19</v>
      </c>
      <c r="H29" s="15" t="s">
        <v>90</v>
      </c>
      <c r="I29" s="15" t="s">
        <v>77</v>
      </c>
    </row>
    <row r="30" spans="1:9" s="12" customFormat="1" ht="12" customHeight="1">
      <c r="A30" s="132">
        <v>1</v>
      </c>
      <c r="B30" s="132"/>
      <c r="C30" s="132"/>
      <c r="D30" s="132"/>
      <c r="E30" s="132"/>
      <c r="F30" s="14">
        <v>2</v>
      </c>
      <c r="G30" s="14">
        <v>3</v>
      </c>
      <c r="H30" s="13">
        <v>4</v>
      </c>
      <c r="I30" s="13">
        <v>5</v>
      </c>
    </row>
    <row r="31" spans="1:9" s="9" customFormat="1" ht="15" customHeight="1">
      <c r="A31" s="144" t="s">
        <v>86</v>
      </c>
      <c r="B31" s="144"/>
      <c r="C31" s="144"/>
      <c r="D31" s="144"/>
      <c r="E31" s="144"/>
      <c r="F31" s="108"/>
      <c r="G31" s="108"/>
      <c r="H31" s="108"/>
      <c r="I31" s="108"/>
    </row>
    <row r="32" spans="1:9" s="9" customFormat="1" ht="15" customHeight="1">
      <c r="A32" s="145" t="s">
        <v>87</v>
      </c>
      <c r="B32" s="146"/>
      <c r="C32" s="146"/>
      <c r="D32" s="146"/>
      <c r="E32" s="146"/>
      <c r="F32" s="109">
        <f>F10+F22+F25</f>
        <v>3122216</v>
      </c>
      <c r="G32" s="109">
        <f t="shared" ref="G32:H32" si="1">G10+G22+G25</f>
        <v>314897</v>
      </c>
      <c r="H32" s="109">
        <f t="shared" si="1"/>
        <v>3437113</v>
      </c>
      <c r="I32" s="109">
        <f>H32/F32*100</f>
        <v>110.08568913873992</v>
      </c>
    </row>
    <row r="33" spans="1:9" s="9" customFormat="1" ht="23.45" customHeight="1">
      <c r="A33" s="147" t="s">
        <v>88</v>
      </c>
      <c r="B33" s="147"/>
      <c r="C33" s="147"/>
      <c r="D33" s="147"/>
      <c r="E33" s="147"/>
      <c r="F33" s="109">
        <f>F13</f>
        <v>3122216</v>
      </c>
      <c r="G33" s="109">
        <f t="shared" ref="G33:H33" si="2">G13</f>
        <v>314897</v>
      </c>
      <c r="H33" s="109">
        <f t="shared" si="2"/>
        <v>3437113</v>
      </c>
      <c r="I33" s="109">
        <f>H33/F33*100</f>
        <v>110.08568913873992</v>
      </c>
    </row>
    <row r="34" spans="1:9" s="9" customFormat="1" ht="18" customHeight="1">
      <c r="A34" s="20"/>
      <c r="B34" s="21"/>
      <c r="C34" s="21"/>
      <c r="D34" s="21"/>
      <c r="E34" s="21"/>
      <c r="F34" s="21"/>
      <c r="G34" s="21"/>
      <c r="H34" s="21"/>
      <c r="I34" s="21"/>
    </row>
    <row r="35" spans="1:9" s="9" customFormat="1" ht="18" hidden="1" customHeight="1">
      <c r="A35" s="148" t="s">
        <v>25</v>
      </c>
      <c r="B35" s="148"/>
      <c r="C35" s="148"/>
      <c r="D35" s="148"/>
      <c r="E35" s="148"/>
      <c r="F35" s="148"/>
      <c r="G35" s="148"/>
      <c r="H35" s="148"/>
      <c r="I35" s="148"/>
    </row>
    <row r="36" spans="1:9" s="9" customFormat="1" ht="18.75" hidden="1">
      <c r="A36" s="19"/>
      <c r="B36" s="18"/>
      <c r="C36" s="18"/>
      <c r="D36" s="18"/>
      <c r="E36" s="18"/>
      <c r="F36" s="18"/>
      <c r="G36" s="18"/>
      <c r="H36" s="17"/>
      <c r="I36" s="17"/>
    </row>
    <row r="37" spans="1:9" s="9" customFormat="1" ht="25.5" hidden="1">
      <c r="A37" s="140" t="s">
        <v>24</v>
      </c>
      <c r="B37" s="141"/>
      <c r="C37" s="141"/>
      <c r="D37" s="141"/>
      <c r="E37" s="142"/>
      <c r="F37" s="16" t="s">
        <v>84</v>
      </c>
      <c r="G37" s="16" t="s">
        <v>19</v>
      </c>
      <c r="H37" s="15" t="s">
        <v>85</v>
      </c>
      <c r="I37" s="15" t="s">
        <v>77</v>
      </c>
    </row>
    <row r="38" spans="1:9" s="12" customFormat="1" ht="12" hidden="1" customHeight="1">
      <c r="A38" s="132">
        <v>1</v>
      </c>
      <c r="B38" s="132"/>
      <c r="C38" s="132"/>
      <c r="D38" s="132"/>
      <c r="E38" s="132"/>
      <c r="F38" s="14">
        <v>2</v>
      </c>
      <c r="G38" s="14">
        <v>3</v>
      </c>
      <c r="H38" s="13">
        <v>4</v>
      </c>
      <c r="I38" s="13">
        <v>5</v>
      </c>
    </row>
    <row r="39" spans="1:9" s="9" customFormat="1" hidden="1">
      <c r="A39" s="135" t="s">
        <v>23</v>
      </c>
      <c r="B39" s="136"/>
      <c r="C39" s="136"/>
      <c r="D39" s="136"/>
      <c r="E39" s="137"/>
      <c r="F39" s="11">
        <v>0</v>
      </c>
      <c r="G39" s="11">
        <f>F42</f>
        <v>0</v>
      </c>
      <c r="H39" s="11">
        <f>G42</f>
        <v>0</v>
      </c>
      <c r="I39" s="11">
        <f>H42</f>
        <v>0</v>
      </c>
    </row>
    <row r="40" spans="1:9" s="9" customFormat="1" ht="28.5" hidden="1" customHeight="1">
      <c r="A40" s="135" t="s">
        <v>22</v>
      </c>
      <c r="B40" s="136"/>
      <c r="C40" s="136"/>
      <c r="D40" s="136"/>
      <c r="E40" s="137"/>
      <c r="F40" s="11">
        <v>0</v>
      </c>
      <c r="G40" s="11">
        <v>0</v>
      </c>
      <c r="H40" s="11">
        <v>0</v>
      </c>
      <c r="I40" s="11">
        <v>0</v>
      </c>
    </row>
    <row r="41" spans="1:9" s="9" customFormat="1" ht="25.5" hidden="1" customHeight="1">
      <c r="A41" s="135" t="s">
        <v>21</v>
      </c>
      <c r="B41" s="138"/>
      <c r="C41" s="138"/>
      <c r="D41" s="138"/>
      <c r="E41" s="139"/>
      <c r="F41" s="11">
        <v>0</v>
      </c>
      <c r="G41" s="11">
        <v>0</v>
      </c>
      <c r="H41" s="11">
        <v>0</v>
      </c>
      <c r="I41" s="11">
        <v>0</v>
      </c>
    </row>
    <row r="42" spans="1:9" s="9" customFormat="1" ht="15" hidden="1" customHeight="1">
      <c r="A42" s="134" t="s">
        <v>20</v>
      </c>
      <c r="B42" s="130"/>
      <c r="C42" s="130"/>
      <c r="D42" s="130"/>
      <c r="E42" s="130"/>
      <c r="F42" s="10">
        <f>F39-F40+F41</f>
        <v>0</v>
      </c>
      <c r="G42" s="10">
        <f>G39-G40+G41</f>
        <v>0</v>
      </c>
      <c r="H42" s="10">
        <f>H39-H40+H41</f>
        <v>0</v>
      </c>
      <c r="I42" s="10">
        <f>I39-I40+I41</f>
        <v>0</v>
      </c>
    </row>
    <row r="43" spans="1:9" ht="9" hidden="1" customHeight="1"/>
    <row r="44" spans="1:9" hidden="1"/>
    <row r="45" spans="1:9" hidden="1"/>
    <row r="46" spans="1:9" hidden="1"/>
    <row r="47" spans="1:9" hidden="1"/>
  </sheetData>
  <mergeCells count="31">
    <mergeCell ref="A42:E42"/>
    <mergeCell ref="A38:E38"/>
    <mergeCell ref="A21:E21"/>
    <mergeCell ref="A30:E30"/>
    <mergeCell ref="A39:E39"/>
    <mergeCell ref="A40:E40"/>
    <mergeCell ref="A41:E41"/>
    <mergeCell ref="A37:E37"/>
    <mergeCell ref="A29:E29"/>
    <mergeCell ref="A31:E31"/>
    <mergeCell ref="A32:E32"/>
    <mergeCell ref="A33:E33"/>
    <mergeCell ref="A35:I35"/>
    <mergeCell ref="A14:E14"/>
    <mergeCell ref="A15:E15"/>
    <mergeCell ref="A16:E16"/>
    <mergeCell ref="A20:E20"/>
    <mergeCell ref="A27:I27"/>
    <mergeCell ref="A18:I18"/>
    <mergeCell ref="A22:E22"/>
    <mergeCell ref="A23:E23"/>
    <mergeCell ref="A24:E24"/>
    <mergeCell ref="A25:E25"/>
    <mergeCell ref="A11:E11"/>
    <mergeCell ref="A12:E12"/>
    <mergeCell ref="A2:I2"/>
    <mergeCell ref="A4:I4"/>
    <mergeCell ref="A6:I6"/>
    <mergeCell ref="A8:E8"/>
    <mergeCell ref="A10:E10"/>
    <mergeCell ref="A9:E9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C4886-4948-4A0C-B11A-53B14FA11BEF}">
  <sheetPr>
    <pageSetUpPr fitToPage="1"/>
  </sheetPr>
  <dimension ref="A1:H73"/>
  <sheetViews>
    <sheetView showGridLines="0" workbookViewId="0">
      <selection activeCell="A2" sqref="A2:I2"/>
    </sheetView>
  </sheetViews>
  <sheetFormatPr defaultColWidth="8.875" defaultRowHeight="10.5"/>
  <cols>
    <col min="1" max="1" width="63.25" style="82" customWidth="1"/>
    <col min="2" max="2" width="12" style="38" customWidth="1"/>
    <col min="3" max="3" width="14.5" style="38" customWidth="1"/>
    <col min="4" max="4" width="12" style="38" customWidth="1"/>
    <col min="5" max="5" width="7.5" style="38" customWidth="1"/>
    <col min="6" max="16384" width="8.875" style="38"/>
  </cols>
  <sheetData>
    <row r="1" spans="1:8" s="12" customFormat="1" ht="15.6" customHeight="1">
      <c r="A1" s="149" t="s">
        <v>65</v>
      </c>
      <c r="B1" s="149"/>
      <c r="C1" s="149"/>
      <c r="D1" s="149"/>
      <c r="E1" s="149"/>
      <c r="F1" s="58"/>
      <c r="G1" s="59"/>
      <c r="H1" s="59"/>
    </row>
    <row r="2" spans="1:8" s="12" customFormat="1" ht="15.6" customHeight="1">
      <c r="A2" s="149" t="s">
        <v>116</v>
      </c>
      <c r="B2" s="149"/>
      <c r="C2" s="149"/>
      <c r="D2" s="149"/>
      <c r="E2" s="149"/>
      <c r="F2" s="58"/>
      <c r="G2" s="57"/>
      <c r="H2" s="57"/>
    </row>
    <row r="3" spans="1:8" s="12" customFormat="1" ht="18.75">
      <c r="A3" s="71"/>
      <c r="B3" s="46"/>
      <c r="C3" s="46"/>
      <c r="D3" s="46"/>
      <c r="E3" s="46"/>
      <c r="F3" s="46"/>
      <c r="G3" s="56"/>
      <c r="H3" s="56"/>
    </row>
    <row r="4" spans="1:8" s="51" customFormat="1" ht="42">
      <c r="A4" s="72" t="s">
        <v>0</v>
      </c>
      <c r="B4" s="55" t="s">
        <v>89</v>
      </c>
      <c r="C4" s="55" t="s">
        <v>19</v>
      </c>
      <c r="D4" s="55" t="s">
        <v>90</v>
      </c>
      <c r="E4" s="55" t="s">
        <v>77</v>
      </c>
    </row>
    <row r="5" spans="1:8" s="51" customFormat="1">
      <c r="A5" s="72">
        <v>1</v>
      </c>
      <c r="B5" s="55">
        <v>2</v>
      </c>
      <c r="C5" s="55">
        <v>3</v>
      </c>
      <c r="D5" s="55">
        <v>4</v>
      </c>
      <c r="E5" s="55">
        <v>5</v>
      </c>
    </row>
    <row r="6" spans="1:8" s="51" customFormat="1" ht="12.75">
      <c r="A6" s="73" t="s">
        <v>64</v>
      </c>
      <c r="B6" s="50"/>
      <c r="C6" s="50"/>
      <c r="D6" s="50"/>
      <c r="E6" s="54"/>
    </row>
    <row r="7" spans="1:8" s="51" customFormat="1" ht="12.75">
      <c r="A7" s="74" t="s">
        <v>63</v>
      </c>
      <c r="B7" s="53">
        <v>3122086</v>
      </c>
      <c r="C7" s="53">
        <v>302116</v>
      </c>
      <c r="D7" s="53">
        <v>3424202</v>
      </c>
      <c r="E7" s="53">
        <v>109.68</v>
      </c>
    </row>
    <row r="8" spans="1:8" s="51" customFormat="1" ht="12.75">
      <c r="A8" s="75" t="s">
        <v>62</v>
      </c>
      <c r="B8" s="52">
        <v>2528299</v>
      </c>
      <c r="C8" s="52">
        <v>200014</v>
      </c>
      <c r="D8" s="52">
        <v>2728313</v>
      </c>
      <c r="E8" s="52">
        <v>107.91</v>
      </c>
    </row>
    <row r="9" spans="1:8" s="51" customFormat="1" ht="12.75">
      <c r="A9" s="75" t="s">
        <v>61</v>
      </c>
      <c r="B9" s="52">
        <v>115447</v>
      </c>
      <c r="C9" s="52">
        <v>-5741</v>
      </c>
      <c r="D9" s="52">
        <v>109706</v>
      </c>
      <c r="E9" s="52">
        <v>95.03</v>
      </c>
    </row>
    <row r="10" spans="1:8" s="51" customFormat="1" ht="12.75">
      <c r="A10" s="75" t="s">
        <v>60</v>
      </c>
      <c r="B10" s="52">
        <v>6433</v>
      </c>
      <c r="C10" s="52">
        <v>0</v>
      </c>
      <c r="D10" s="52">
        <v>6433</v>
      </c>
      <c r="E10" s="52">
        <v>100</v>
      </c>
    </row>
    <row r="11" spans="1:8" s="51" customFormat="1" ht="12.75">
      <c r="A11" s="75" t="s">
        <v>59</v>
      </c>
      <c r="B11" s="52">
        <v>471907</v>
      </c>
      <c r="C11" s="52">
        <v>107843</v>
      </c>
      <c r="D11" s="52">
        <v>579750</v>
      </c>
      <c r="E11" s="52">
        <v>122.85</v>
      </c>
    </row>
    <row r="12" spans="1:8" s="51" customFormat="1" ht="12.75">
      <c r="A12" s="74" t="s">
        <v>58</v>
      </c>
      <c r="B12" s="53">
        <v>130</v>
      </c>
      <c r="C12" s="53">
        <v>0</v>
      </c>
      <c r="D12" s="53">
        <v>130</v>
      </c>
      <c r="E12" s="53">
        <v>100</v>
      </c>
    </row>
    <row r="13" spans="1:8" s="51" customFormat="1" ht="12.75">
      <c r="A13" s="75" t="s">
        <v>57</v>
      </c>
      <c r="B13" s="52">
        <v>130</v>
      </c>
      <c r="C13" s="52">
        <v>0</v>
      </c>
      <c r="D13" s="52">
        <v>130</v>
      </c>
      <c r="E13" s="52">
        <v>100</v>
      </c>
    </row>
    <row r="14" spans="1:8" s="48" customFormat="1" ht="12.75">
      <c r="A14" s="73" t="s">
        <v>56</v>
      </c>
      <c r="B14" s="49">
        <v>3122216</v>
      </c>
      <c r="C14" s="49">
        <v>302116</v>
      </c>
      <c r="D14" s="49">
        <v>3424332</v>
      </c>
      <c r="E14" s="49">
        <v>109.68</v>
      </c>
    </row>
    <row r="15" spans="1:8" s="51" customFormat="1" ht="12.75">
      <c r="A15" s="76" t="s">
        <v>55</v>
      </c>
      <c r="B15" s="53">
        <v>3048771</v>
      </c>
      <c r="C15" s="53">
        <v>222668</v>
      </c>
      <c r="D15" s="53">
        <v>3271439</v>
      </c>
      <c r="E15" s="53">
        <v>107.3</v>
      </c>
    </row>
    <row r="16" spans="1:8" s="51" customFormat="1" ht="12.75">
      <c r="A16" s="77" t="s">
        <v>54</v>
      </c>
      <c r="B16" s="52">
        <v>2466400</v>
      </c>
      <c r="C16" s="52">
        <v>201335</v>
      </c>
      <c r="D16" s="52">
        <v>2667735</v>
      </c>
      <c r="E16" s="52">
        <v>108.16</v>
      </c>
    </row>
    <row r="17" spans="1:5" s="51" customFormat="1" ht="12.75">
      <c r="A17" s="77" t="s">
        <v>53</v>
      </c>
      <c r="B17" s="52">
        <v>547508</v>
      </c>
      <c r="C17" s="52">
        <v>21333</v>
      </c>
      <c r="D17" s="52">
        <v>568841</v>
      </c>
      <c r="E17" s="52">
        <v>103.9</v>
      </c>
    </row>
    <row r="18" spans="1:5" s="51" customFormat="1" ht="12.75">
      <c r="A18" s="77" t="s">
        <v>52</v>
      </c>
      <c r="B18" s="52">
        <v>1163</v>
      </c>
      <c r="C18" s="52">
        <v>0</v>
      </c>
      <c r="D18" s="52">
        <v>1163</v>
      </c>
      <c r="E18" s="52">
        <v>100</v>
      </c>
    </row>
    <row r="19" spans="1:5" s="51" customFormat="1" ht="12.75">
      <c r="A19" s="77" t="s">
        <v>51</v>
      </c>
      <c r="B19" s="52">
        <v>30000</v>
      </c>
      <c r="C19" s="52">
        <v>0</v>
      </c>
      <c r="D19" s="52">
        <v>30000</v>
      </c>
      <c r="E19" s="52">
        <v>100</v>
      </c>
    </row>
    <row r="20" spans="1:5" s="51" customFormat="1" ht="12.75">
      <c r="A20" s="77" t="s">
        <v>50</v>
      </c>
      <c r="B20" s="52">
        <v>3700</v>
      </c>
      <c r="C20" s="52">
        <v>0</v>
      </c>
      <c r="D20" s="52">
        <v>3700</v>
      </c>
      <c r="E20" s="52">
        <v>100</v>
      </c>
    </row>
    <row r="21" spans="1:5" s="51" customFormat="1" ht="12.75">
      <c r="A21" s="76" t="s">
        <v>49</v>
      </c>
      <c r="B21" s="53">
        <v>73445</v>
      </c>
      <c r="C21" s="53">
        <v>92229</v>
      </c>
      <c r="D21" s="53">
        <v>165674</v>
      </c>
      <c r="E21" s="53">
        <v>225.58</v>
      </c>
    </row>
    <row r="22" spans="1:5" s="51" customFormat="1" ht="12.75">
      <c r="A22" s="77" t="s">
        <v>91</v>
      </c>
      <c r="B22" s="52">
        <v>250</v>
      </c>
      <c r="C22" s="52">
        <v>0</v>
      </c>
      <c r="D22" s="52">
        <v>250</v>
      </c>
      <c r="E22" s="52">
        <v>100</v>
      </c>
    </row>
    <row r="23" spans="1:5" s="51" customFormat="1" ht="12.75">
      <c r="A23" s="77" t="s">
        <v>48</v>
      </c>
      <c r="B23" s="52">
        <v>53195</v>
      </c>
      <c r="C23" s="52">
        <v>91229</v>
      </c>
      <c r="D23" s="52">
        <v>144424</v>
      </c>
      <c r="E23" s="52">
        <v>271.5</v>
      </c>
    </row>
    <row r="24" spans="1:5" s="51" customFormat="1" ht="12.75">
      <c r="A24" s="77" t="s">
        <v>47</v>
      </c>
      <c r="B24" s="52">
        <v>20000</v>
      </c>
      <c r="C24" s="52">
        <v>1000</v>
      </c>
      <c r="D24" s="52">
        <v>21000</v>
      </c>
      <c r="E24" s="52">
        <v>105</v>
      </c>
    </row>
    <row r="25" spans="1:5" s="48" customFormat="1" ht="12.75">
      <c r="A25" s="73" t="s">
        <v>46</v>
      </c>
      <c r="B25" s="49">
        <v>3122216</v>
      </c>
      <c r="C25" s="49">
        <v>314897</v>
      </c>
      <c r="D25" s="49">
        <v>3437113</v>
      </c>
      <c r="E25" s="49">
        <v>110.09</v>
      </c>
    </row>
    <row r="26" spans="1:5" s="3" customFormat="1" ht="12.75">
      <c r="A26" s="102" t="s">
        <v>82</v>
      </c>
      <c r="B26" s="110">
        <v>0</v>
      </c>
      <c r="C26" s="110">
        <f>D26-B26</f>
        <v>12781</v>
      </c>
      <c r="D26" s="110">
        <f>D27</f>
        <v>12781</v>
      </c>
      <c r="E26" s="110">
        <v>0</v>
      </c>
    </row>
    <row r="27" spans="1:5" s="6" customFormat="1" ht="12.75">
      <c r="A27" s="103" t="s">
        <v>80</v>
      </c>
      <c r="B27" s="95">
        <v>0</v>
      </c>
      <c r="C27" s="95">
        <f t="shared" ref="C27" si="0">D27-B27</f>
        <v>12781</v>
      </c>
      <c r="D27" s="95">
        <f>D28</f>
        <v>12781</v>
      </c>
      <c r="E27" s="95">
        <v>0</v>
      </c>
    </row>
    <row r="28" spans="1:5" s="6" customFormat="1" ht="12.75">
      <c r="A28" s="104" t="s">
        <v>81</v>
      </c>
      <c r="B28" s="92">
        <v>0</v>
      </c>
      <c r="C28" s="92">
        <v>12781</v>
      </c>
      <c r="D28" s="92">
        <v>12781</v>
      </c>
      <c r="E28" s="92">
        <v>0</v>
      </c>
    </row>
    <row r="29" spans="1:5" ht="12.75">
      <c r="A29" s="73" t="s">
        <v>111</v>
      </c>
      <c r="B29" s="49">
        <f>B14+B26</f>
        <v>3122216</v>
      </c>
      <c r="C29" s="49">
        <f>C14+C26</f>
        <v>314897</v>
      </c>
      <c r="D29" s="49">
        <f>D14+D26</f>
        <v>3437113</v>
      </c>
      <c r="E29" s="49">
        <f>D29/B29*100</f>
        <v>110.08568913873992</v>
      </c>
    </row>
    <row r="31" spans="1:5" s="12" customFormat="1" ht="15.6" customHeight="1">
      <c r="A31" s="149" t="s">
        <v>45</v>
      </c>
      <c r="B31" s="149"/>
      <c r="C31" s="149"/>
      <c r="D31" s="149"/>
      <c r="E31" s="149"/>
    </row>
    <row r="32" spans="1:5" s="12" customFormat="1" ht="25.5">
      <c r="A32" s="78" t="s">
        <v>0</v>
      </c>
      <c r="B32" s="45" t="s">
        <v>89</v>
      </c>
      <c r="C32" s="45" t="s">
        <v>19</v>
      </c>
      <c r="D32" s="44" t="s">
        <v>90</v>
      </c>
      <c r="E32" s="44" t="s">
        <v>77</v>
      </c>
    </row>
    <row r="33" spans="1:5" s="47" customFormat="1" ht="11.25">
      <c r="A33" s="79">
        <v>1</v>
      </c>
      <c r="B33" s="43">
        <v>2</v>
      </c>
      <c r="C33" s="43">
        <v>3</v>
      </c>
      <c r="D33" s="43">
        <v>4</v>
      </c>
      <c r="E33" s="43">
        <v>5</v>
      </c>
    </row>
    <row r="34" spans="1:5" s="47" customFormat="1" ht="14.45" customHeight="1">
      <c r="A34" s="80" t="s">
        <v>83</v>
      </c>
      <c r="B34" s="96">
        <v>3122216</v>
      </c>
      <c r="C34" s="96">
        <v>314897</v>
      </c>
      <c r="D34" s="96">
        <v>3437113</v>
      </c>
      <c r="E34" s="96">
        <v>110.09</v>
      </c>
    </row>
    <row r="35" spans="1:5" s="47" customFormat="1" ht="14.45" customHeight="1">
      <c r="A35" s="93" t="s">
        <v>92</v>
      </c>
      <c r="B35" s="101">
        <v>110063</v>
      </c>
      <c r="C35" s="101">
        <v>36423</v>
      </c>
      <c r="D35" s="101">
        <v>146486</v>
      </c>
      <c r="E35" s="101">
        <v>133.09</v>
      </c>
    </row>
    <row r="36" spans="1:5" s="47" customFormat="1" ht="14.45" customHeight="1">
      <c r="A36" s="81" t="s">
        <v>93</v>
      </c>
      <c r="B36" s="97">
        <v>110063</v>
      </c>
      <c r="C36" s="97">
        <v>36423</v>
      </c>
      <c r="D36" s="97">
        <v>146486</v>
      </c>
      <c r="E36" s="97">
        <v>133.09</v>
      </c>
    </row>
    <row r="37" spans="1:5" s="47" customFormat="1" ht="14.45" customHeight="1">
      <c r="A37" s="93" t="s">
        <v>94</v>
      </c>
      <c r="B37" s="101">
        <v>1083</v>
      </c>
      <c r="C37" s="101">
        <v>1229</v>
      </c>
      <c r="D37" s="101">
        <v>2312</v>
      </c>
      <c r="E37" s="101">
        <v>213.48</v>
      </c>
    </row>
    <row r="38" spans="1:5" s="47" customFormat="1" ht="14.45" customHeight="1">
      <c r="A38" s="81" t="s">
        <v>95</v>
      </c>
      <c r="B38" s="97">
        <v>1083</v>
      </c>
      <c r="C38" s="97">
        <v>1229</v>
      </c>
      <c r="D38" s="97">
        <v>2312</v>
      </c>
      <c r="E38" s="97">
        <v>213.48</v>
      </c>
    </row>
    <row r="39" spans="1:5" s="47" customFormat="1" ht="14.45" customHeight="1">
      <c r="A39" s="93" t="s">
        <v>96</v>
      </c>
      <c r="B39" s="101">
        <v>115447</v>
      </c>
      <c r="C39" s="101">
        <v>500</v>
      </c>
      <c r="D39" s="101">
        <v>115947</v>
      </c>
      <c r="E39" s="101">
        <v>100.43</v>
      </c>
    </row>
    <row r="40" spans="1:5" s="47" customFormat="1" ht="14.45" customHeight="1">
      <c r="A40" s="81" t="s">
        <v>97</v>
      </c>
      <c r="B40" s="97">
        <v>115447</v>
      </c>
      <c r="C40" s="97">
        <v>500</v>
      </c>
      <c r="D40" s="97">
        <v>115947</v>
      </c>
      <c r="E40" s="97">
        <v>100.43</v>
      </c>
    </row>
    <row r="41" spans="1:5" s="47" customFormat="1" ht="14.45" customHeight="1">
      <c r="A41" s="93" t="s">
        <v>98</v>
      </c>
      <c r="B41" s="101">
        <v>2890143</v>
      </c>
      <c r="C41" s="101">
        <v>276745</v>
      </c>
      <c r="D41" s="101">
        <v>3166888</v>
      </c>
      <c r="E41" s="101">
        <v>109.58</v>
      </c>
    </row>
    <row r="42" spans="1:5" s="47" customFormat="1" ht="14.45" customHeight="1">
      <c r="A42" s="81" t="s">
        <v>99</v>
      </c>
      <c r="B42" s="97">
        <v>2656781</v>
      </c>
      <c r="C42" s="97">
        <v>205245</v>
      </c>
      <c r="D42" s="97">
        <v>2862026</v>
      </c>
      <c r="E42" s="97">
        <v>107.73</v>
      </c>
    </row>
    <row r="43" spans="1:5" s="47" customFormat="1" ht="14.45" customHeight="1">
      <c r="A43" s="81" t="s">
        <v>100</v>
      </c>
      <c r="B43" s="97">
        <v>150472</v>
      </c>
      <c r="C43" s="97">
        <v>500</v>
      </c>
      <c r="D43" s="97">
        <v>150972</v>
      </c>
      <c r="E43" s="97">
        <v>100.33</v>
      </c>
    </row>
    <row r="44" spans="1:5" s="47" customFormat="1" ht="14.45" customHeight="1">
      <c r="A44" s="81" t="s">
        <v>101</v>
      </c>
      <c r="B44" s="97">
        <v>70890</v>
      </c>
      <c r="C44" s="97">
        <v>0</v>
      </c>
      <c r="D44" s="97">
        <v>70890</v>
      </c>
      <c r="E44" s="97">
        <v>100</v>
      </c>
    </row>
    <row r="45" spans="1:5" s="47" customFormat="1" ht="14.45" customHeight="1">
      <c r="A45" s="81" t="s">
        <v>102</v>
      </c>
      <c r="B45" s="97">
        <v>12000</v>
      </c>
      <c r="C45" s="97">
        <v>71000</v>
      </c>
      <c r="D45" s="97">
        <v>83000</v>
      </c>
      <c r="E45" s="97">
        <v>691.67</v>
      </c>
    </row>
    <row r="46" spans="1:5" s="47" customFormat="1" ht="14.45" customHeight="1">
      <c r="A46" s="93" t="s">
        <v>103</v>
      </c>
      <c r="B46" s="101">
        <v>5350</v>
      </c>
      <c r="C46" s="101">
        <v>0</v>
      </c>
      <c r="D46" s="101">
        <v>5350</v>
      </c>
      <c r="E46" s="101">
        <v>100</v>
      </c>
    </row>
    <row r="47" spans="1:5" s="47" customFormat="1" ht="14.45" customHeight="1">
      <c r="A47" s="81" t="s">
        <v>104</v>
      </c>
      <c r="B47" s="97">
        <v>5350</v>
      </c>
      <c r="C47" s="97">
        <v>0</v>
      </c>
      <c r="D47" s="97">
        <v>5350</v>
      </c>
      <c r="E47" s="97">
        <v>100</v>
      </c>
    </row>
    <row r="48" spans="1:5" s="47" customFormat="1" ht="14.45" customHeight="1">
      <c r="A48" s="93" t="s">
        <v>105</v>
      </c>
      <c r="B48" s="101">
        <v>130</v>
      </c>
      <c r="C48" s="101">
        <v>0</v>
      </c>
      <c r="D48" s="101">
        <v>130</v>
      </c>
      <c r="E48" s="101">
        <v>100</v>
      </c>
    </row>
    <row r="49" spans="1:5" s="47" customFormat="1" ht="13.15" customHeight="1">
      <c r="A49" s="81" t="s">
        <v>106</v>
      </c>
      <c r="B49" s="97">
        <v>130</v>
      </c>
      <c r="C49" s="97">
        <v>0</v>
      </c>
      <c r="D49" s="97">
        <v>130</v>
      </c>
      <c r="E49" s="97">
        <v>100</v>
      </c>
    </row>
    <row r="50" spans="1:5" s="47" customFormat="1" ht="14.45" customHeight="1">
      <c r="A50" s="80" t="s">
        <v>107</v>
      </c>
      <c r="B50" s="96">
        <v>3122216</v>
      </c>
      <c r="C50" s="96">
        <v>314897</v>
      </c>
      <c r="D50" s="96">
        <v>3437113</v>
      </c>
      <c r="E50" s="96">
        <v>110.09</v>
      </c>
    </row>
    <row r="51" spans="1:5" s="47" customFormat="1" ht="12.75">
      <c r="A51" s="93" t="s">
        <v>92</v>
      </c>
      <c r="B51" s="101">
        <v>110063</v>
      </c>
      <c r="C51" s="101">
        <v>36423</v>
      </c>
      <c r="D51" s="101">
        <v>146486</v>
      </c>
      <c r="E51" s="101">
        <v>133.09</v>
      </c>
    </row>
    <row r="52" spans="1:5" s="47" customFormat="1" ht="12.75">
      <c r="A52" s="81" t="s">
        <v>93</v>
      </c>
      <c r="B52" s="97">
        <v>110063</v>
      </c>
      <c r="C52" s="97">
        <v>36423</v>
      </c>
      <c r="D52" s="97">
        <v>146486</v>
      </c>
      <c r="E52" s="97">
        <v>133.09</v>
      </c>
    </row>
    <row r="53" spans="1:5" s="47" customFormat="1" ht="12.75">
      <c r="A53" s="93" t="s">
        <v>94</v>
      </c>
      <c r="B53" s="101">
        <v>1083</v>
      </c>
      <c r="C53" s="101">
        <v>1229</v>
      </c>
      <c r="D53" s="101">
        <v>2312</v>
      </c>
      <c r="E53" s="101">
        <v>213.48</v>
      </c>
    </row>
    <row r="54" spans="1:5" s="47" customFormat="1" ht="13.15" customHeight="1">
      <c r="A54" s="81" t="s">
        <v>95</v>
      </c>
      <c r="B54" s="97">
        <v>1083</v>
      </c>
      <c r="C54" s="97">
        <v>1229</v>
      </c>
      <c r="D54" s="97">
        <v>2312</v>
      </c>
      <c r="E54" s="97">
        <v>213.48</v>
      </c>
    </row>
    <row r="55" spans="1:5" s="47" customFormat="1" ht="13.15" customHeight="1">
      <c r="A55" s="93" t="s">
        <v>96</v>
      </c>
      <c r="B55" s="101">
        <v>115447</v>
      </c>
      <c r="C55" s="101">
        <v>500</v>
      </c>
      <c r="D55" s="101">
        <v>115947</v>
      </c>
      <c r="E55" s="101">
        <v>100.43</v>
      </c>
    </row>
    <row r="56" spans="1:5" s="47" customFormat="1" ht="13.15" customHeight="1">
      <c r="A56" s="81" t="s">
        <v>97</v>
      </c>
      <c r="B56" s="97">
        <v>115447</v>
      </c>
      <c r="C56" s="97">
        <v>500</v>
      </c>
      <c r="D56" s="97">
        <v>115947</v>
      </c>
      <c r="E56" s="97">
        <v>100.43</v>
      </c>
    </row>
    <row r="57" spans="1:5" s="47" customFormat="1" ht="12.75">
      <c r="A57" s="93" t="s">
        <v>98</v>
      </c>
      <c r="B57" s="101">
        <v>2890143</v>
      </c>
      <c r="C57" s="101">
        <v>276745</v>
      </c>
      <c r="D57" s="101">
        <v>3166888</v>
      </c>
      <c r="E57" s="101">
        <v>109.58</v>
      </c>
    </row>
    <row r="58" spans="1:5" s="47" customFormat="1" ht="12.75">
      <c r="A58" s="81" t="s">
        <v>99</v>
      </c>
      <c r="B58" s="97">
        <v>2656781</v>
      </c>
      <c r="C58" s="97">
        <v>205245</v>
      </c>
      <c r="D58" s="97">
        <v>2862026</v>
      </c>
      <c r="E58" s="97">
        <v>107.73</v>
      </c>
    </row>
    <row r="59" spans="1:5" s="47" customFormat="1" ht="13.15" customHeight="1">
      <c r="A59" s="81" t="s">
        <v>100</v>
      </c>
      <c r="B59" s="97">
        <v>150472</v>
      </c>
      <c r="C59" s="97">
        <v>500</v>
      </c>
      <c r="D59" s="97">
        <v>150972</v>
      </c>
      <c r="E59" s="97">
        <v>100.33</v>
      </c>
    </row>
    <row r="60" spans="1:5" s="12" customFormat="1" ht="15">
      <c r="A60" s="81" t="s">
        <v>101</v>
      </c>
      <c r="B60" s="97">
        <v>70890</v>
      </c>
      <c r="C60" s="97">
        <v>0</v>
      </c>
      <c r="D60" s="97">
        <v>70890</v>
      </c>
      <c r="E60" s="97">
        <v>100</v>
      </c>
    </row>
    <row r="61" spans="1:5" s="12" customFormat="1" ht="15">
      <c r="A61" s="81" t="s">
        <v>102</v>
      </c>
      <c r="B61" s="97">
        <v>12000</v>
      </c>
      <c r="C61" s="97">
        <v>71000</v>
      </c>
      <c r="D61" s="97">
        <v>83000</v>
      </c>
      <c r="E61" s="97">
        <v>691.67</v>
      </c>
    </row>
    <row r="62" spans="1:5" s="12" customFormat="1" ht="15.6" customHeight="1">
      <c r="A62" s="93" t="s">
        <v>103</v>
      </c>
      <c r="B62" s="101">
        <v>5350</v>
      </c>
      <c r="C62" s="101">
        <v>0</v>
      </c>
      <c r="D62" s="101">
        <v>5350</v>
      </c>
      <c r="E62" s="101">
        <v>100</v>
      </c>
    </row>
    <row r="63" spans="1:5" s="12" customFormat="1" ht="15">
      <c r="A63" s="81" t="s">
        <v>104</v>
      </c>
      <c r="B63" s="97">
        <v>5350</v>
      </c>
      <c r="C63" s="97">
        <v>0</v>
      </c>
      <c r="D63" s="97">
        <v>5350</v>
      </c>
      <c r="E63" s="97">
        <v>100</v>
      </c>
    </row>
    <row r="64" spans="1:5" s="12" customFormat="1" ht="15">
      <c r="A64" s="93" t="s">
        <v>105</v>
      </c>
      <c r="B64" s="101">
        <v>130</v>
      </c>
      <c r="C64" s="101">
        <v>0</v>
      </c>
      <c r="D64" s="101">
        <v>130</v>
      </c>
      <c r="E64" s="101">
        <v>100</v>
      </c>
    </row>
    <row r="65" spans="1:5" s="12" customFormat="1" ht="15">
      <c r="A65" s="81" t="s">
        <v>106</v>
      </c>
      <c r="B65" s="97">
        <v>130</v>
      </c>
      <c r="C65" s="97">
        <v>0</v>
      </c>
      <c r="D65" s="97">
        <v>130</v>
      </c>
      <c r="E65" s="97">
        <v>100</v>
      </c>
    </row>
    <row r="66" spans="1:5" ht="12.75">
      <c r="A66" s="83"/>
      <c r="B66" s="84"/>
      <c r="C66" s="84"/>
      <c r="D66" s="84"/>
      <c r="E66" s="84"/>
    </row>
    <row r="67" spans="1:5" ht="15.75">
      <c r="A67" s="149" t="s">
        <v>44</v>
      </c>
      <c r="B67" s="149"/>
      <c r="C67" s="149"/>
      <c r="D67" s="149"/>
      <c r="E67" s="149"/>
    </row>
    <row r="68" spans="1:5" ht="25.5">
      <c r="A68" s="78" t="s">
        <v>0</v>
      </c>
      <c r="B68" s="45" t="s">
        <v>84</v>
      </c>
      <c r="C68" s="45" t="s">
        <v>19</v>
      </c>
      <c r="D68" s="44" t="s">
        <v>85</v>
      </c>
      <c r="E68" s="44" t="s">
        <v>77</v>
      </c>
    </row>
    <row r="69" spans="1:5" ht="11.25">
      <c r="A69" s="79">
        <v>1</v>
      </c>
      <c r="B69" s="43">
        <v>2</v>
      </c>
      <c r="C69" s="43">
        <v>3</v>
      </c>
      <c r="D69" s="43">
        <v>4</v>
      </c>
      <c r="E69" s="43">
        <v>5</v>
      </c>
    </row>
    <row r="70" spans="1:5" ht="12.75">
      <c r="A70" s="105" t="s">
        <v>43</v>
      </c>
      <c r="B70" s="42">
        <v>3122216</v>
      </c>
      <c r="C70" s="42">
        <v>314897</v>
      </c>
      <c r="D70" s="42">
        <v>3437113</v>
      </c>
      <c r="E70" s="42">
        <v>110.09</v>
      </c>
    </row>
    <row r="71" spans="1:5" ht="12.75">
      <c r="A71" s="105" t="s">
        <v>42</v>
      </c>
      <c r="B71" s="42">
        <v>3122216</v>
      </c>
      <c r="C71" s="42">
        <v>314897</v>
      </c>
      <c r="D71" s="42">
        <v>3437113</v>
      </c>
      <c r="E71" s="42">
        <v>110.09</v>
      </c>
    </row>
    <row r="72" spans="1:5" ht="12.75">
      <c r="A72" s="106" t="s">
        <v>41</v>
      </c>
      <c r="B72" s="40">
        <v>2848303</v>
      </c>
      <c r="C72" s="40">
        <v>206245</v>
      </c>
      <c r="D72" s="40">
        <v>3054548</v>
      </c>
      <c r="E72" s="40">
        <v>107.24</v>
      </c>
    </row>
    <row r="73" spans="1:5" ht="12.75">
      <c r="A73" s="107" t="s">
        <v>40</v>
      </c>
      <c r="B73" s="39">
        <v>273913</v>
      </c>
      <c r="C73" s="39">
        <v>108652</v>
      </c>
      <c r="D73" s="39">
        <v>382565</v>
      </c>
      <c r="E73" s="39">
        <v>139.66999999999999</v>
      </c>
    </row>
  </sheetData>
  <mergeCells count="4">
    <mergeCell ref="A67:E67"/>
    <mergeCell ref="A1:E1"/>
    <mergeCell ref="A2:E2"/>
    <mergeCell ref="A31:E31"/>
  </mergeCells>
  <pageMargins left="0.25" right="0.25" top="0.75" bottom="0.75" header="0.3" footer="0.3"/>
  <pageSetup paperSize="9" scale="90" fitToHeight="0" orientation="portrait" horizontalDpi="360" verticalDpi="360" r:id="rId1"/>
  <rowBreaks count="1" manualBreakCount="1">
    <brk id="3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9F998-E862-4CDD-AC82-204D9B85BAAA}">
  <sheetPr>
    <pageSetUpPr fitToPage="1"/>
  </sheetPr>
  <dimension ref="A1:I22"/>
  <sheetViews>
    <sheetView workbookViewId="0">
      <selection activeCell="A2" sqref="A2:I2"/>
    </sheetView>
  </sheetViews>
  <sheetFormatPr defaultColWidth="8.875" defaultRowHeight="15"/>
  <cols>
    <col min="1" max="1" width="7.875" style="12" bestFit="1" customWidth="1"/>
    <col min="2" max="2" width="44.625" style="12" customWidth="1"/>
    <col min="3" max="3" width="11.125" style="12" customWidth="1"/>
    <col min="4" max="4" width="14.75" style="12" customWidth="1"/>
    <col min="5" max="5" width="11.125" style="12" customWidth="1"/>
    <col min="6" max="6" width="8.375" style="12" customWidth="1"/>
    <col min="7" max="7" width="19.5" style="12" customWidth="1"/>
    <col min="8" max="9" width="25.375" style="12" customWidth="1"/>
    <col min="10" max="16384" width="8.875" style="12"/>
  </cols>
  <sheetData>
    <row r="1" spans="1:9" ht="18.75">
      <c r="A1" s="37"/>
      <c r="B1" s="46"/>
      <c r="C1" s="46"/>
      <c r="D1" s="46"/>
      <c r="E1" s="46"/>
      <c r="F1" s="46"/>
      <c r="G1" s="46"/>
      <c r="H1" s="46"/>
      <c r="I1" s="46"/>
    </row>
    <row r="2" spans="1:9" ht="15.6" customHeight="1">
      <c r="A2" s="149" t="s">
        <v>116</v>
      </c>
      <c r="B2" s="149"/>
      <c r="C2" s="149"/>
      <c r="D2" s="149"/>
      <c r="E2" s="149"/>
      <c r="F2" s="149"/>
      <c r="G2" s="58"/>
      <c r="H2" s="59"/>
      <c r="I2" s="59"/>
    </row>
    <row r="3" spans="1:9" ht="18.75">
      <c r="A3" s="46"/>
      <c r="B3" s="46"/>
      <c r="C3" s="46"/>
      <c r="D3" s="46"/>
      <c r="E3" s="46"/>
      <c r="F3" s="46"/>
      <c r="G3" s="46"/>
      <c r="H3" s="56"/>
      <c r="I3" s="56"/>
    </row>
    <row r="4" spans="1:9" ht="15.6" customHeight="1">
      <c r="A4" s="149" t="s">
        <v>76</v>
      </c>
      <c r="B4" s="149"/>
      <c r="C4" s="149"/>
      <c r="D4" s="149"/>
      <c r="E4" s="149"/>
      <c r="F4" s="149"/>
      <c r="G4" s="58"/>
      <c r="H4" s="57"/>
      <c r="I4" s="57"/>
    </row>
    <row r="5" spans="1:9" ht="18.75">
      <c r="A5" s="46"/>
      <c r="B5" s="46"/>
      <c r="C5" s="46"/>
      <c r="D5" s="46"/>
      <c r="E5" s="46"/>
      <c r="F5" s="46"/>
      <c r="G5" s="46"/>
      <c r="H5" s="56"/>
      <c r="I5" s="56"/>
    </row>
    <row r="6" spans="1:9" ht="25.5">
      <c r="A6" s="44" t="s">
        <v>70</v>
      </c>
      <c r="B6" s="44" t="s">
        <v>24</v>
      </c>
      <c r="C6" s="45" t="s">
        <v>89</v>
      </c>
      <c r="D6" s="45" t="s">
        <v>19</v>
      </c>
      <c r="E6" s="44" t="s">
        <v>90</v>
      </c>
      <c r="F6" s="44" t="s">
        <v>77</v>
      </c>
    </row>
    <row r="7" spans="1:9" s="47" customFormat="1" ht="11.25">
      <c r="A7" s="43">
        <v>1</v>
      </c>
      <c r="B7" s="43">
        <v>2</v>
      </c>
      <c r="C7" s="43">
        <v>3</v>
      </c>
      <c r="D7" s="43">
        <v>4</v>
      </c>
      <c r="E7" s="43">
        <v>5</v>
      </c>
      <c r="F7" s="43">
        <v>6</v>
      </c>
    </row>
    <row r="8" spans="1:9">
      <c r="A8" s="64">
        <v>8</v>
      </c>
      <c r="B8" s="64" t="s">
        <v>75</v>
      </c>
      <c r="C8" s="42">
        <v>0</v>
      </c>
      <c r="D8" s="42">
        <v>0</v>
      </c>
      <c r="E8" s="63">
        <v>0</v>
      </c>
      <c r="F8" s="63">
        <v>0</v>
      </c>
    </row>
    <row r="9" spans="1:9">
      <c r="A9" s="62">
        <v>84</v>
      </c>
      <c r="B9" s="61" t="s">
        <v>74</v>
      </c>
      <c r="C9" s="41">
        <v>0</v>
      </c>
      <c r="D9" s="41">
        <v>0</v>
      </c>
      <c r="E9" s="60">
        <v>0</v>
      </c>
      <c r="F9" s="60">
        <v>0</v>
      </c>
    </row>
    <row r="10" spans="1:9">
      <c r="A10" s="64">
        <v>5</v>
      </c>
      <c r="B10" s="67" t="s">
        <v>73</v>
      </c>
      <c r="C10" s="42">
        <v>0</v>
      </c>
      <c r="D10" s="42">
        <v>0</v>
      </c>
      <c r="E10" s="63">
        <v>0</v>
      </c>
      <c r="F10" s="63">
        <v>0</v>
      </c>
    </row>
    <row r="11" spans="1:9">
      <c r="A11" s="62">
        <v>54</v>
      </c>
      <c r="B11" s="66" t="s">
        <v>72</v>
      </c>
      <c r="C11" s="41">
        <v>0</v>
      </c>
      <c r="D11" s="41">
        <v>0</v>
      </c>
      <c r="E11" s="60">
        <v>0</v>
      </c>
      <c r="F11" s="60">
        <v>0</v>
      </c>
    </row>
    <row r="14" spans="1:9" ht="15.75">
      <c r="B14" s="149" t="s">
        <v>71</v>
      </c>
      <c r="C14" s="149"/>
      <c r="D14" s="149"/>
      <c r="E14" s="149"/>
      <c r="F14" s="149"/>
    </row>
    <row r="15" spans="1:9" ht="18.75">
      <c r="B15" s="46"/>
      <c r="C15" s="46"/>
      <c r="D15" s="46"/>
      <c r="E15" s="46"/>
      <c r="F15" s="46"/>
    </row>
    <row r="16" spans="1:9" ht="25.5">
      <c r="A16" s="44" t="s">
        <v>70</v>
      </c>
      <c r="B16" s="44" t="s">
        <v>0</v>
      </c>
      <c r="C16" s="45" t="s">
        <v>89</v>
      </c>
      <c r="D16" s="45" t="s">
        <v>19</v>
      </c>
      <c r="E16" s="44" t="s">
        <v>90</v>
      </c>
      <c r="F16" s="44" t="s">
        <v>77</v>
      </c>
    </row>
    <row r="17" spans="1:6" ht="10.15" customHeight="1">
      <c r="A17" s="43">
        <v>1</v>
      </c>
      <c r="B17" s="43">
        <v>2</v>
      </c>
      <c r="C17" s="43">
        <v>3</v>
      </c>
      <c r="D17" s="43">
        <v>4</v>
      </c>
      <c r="E17" s="43">
        <v>5</v>
      </c>
      <c r="F17" s="43">
        <v>6</v>
      </c>
    </row>
    <row r="18" spans="1:6">
      <c r="A18" s="64">
        <v>8</v>
      </c>
      <c r="B18" s="64" t="s">
        <v>69</v>
      </c>
      <c r="C18" s="42">
        <v>0</v>
      </c>
      <c r="D18" s="42">
        <v>0</v>
      </c>
      <c r="E18" s="63">
        <v>0</v>
      </c>
      <c r="F18" s="63">
        <v>0</v>
      </c>
    </row>
    <row r="19" spans="1:6">
      <c r="A19" s="62">
        <v>81</v>
      </c>
      <c r="B19" s="61" t="s">
        <v>68</v>
      </c>
      <c r="C19" s="41">
        <v>0</v>
      </c>
      <c r="D19" s="41">
        <v>0</v>
      </c>
      <c r="E19" s="60">
        <v>0</v>
      </c>
      <c r="F19" s="60">
        <v>0</v>
      </c>
    </row>
    <row r="20" spans="1:6">
      <c r="A20" s="65"/>
      <c r="B20" s="64" t="s">
        <v>67</v>
      </c>
      <c r="C20" s="42">
        <v>0</v>
      </c>
      <c r="D20" s="42">
        <v>0</v>
      </c>
      <c r="E20" s="63">
        <v>0</v>
      </c>
      <c r="F20" s="63">
        <v>0</v>
      </c>
    </row>
    <row r="21" spans="1:6">
      <c r="A21" s="64">
        <v>1</v>
      </c>
      <c r="B21" s="64" t="s">
        <v>66</v>
      </c>
      <c r="C21" s="42">
        <v>0</v>
      </c>
      <c r="D21" s="42">
        <v>0</v>
      </c>
      <c r="E21" s="63">
        <v>0</v>
      </c>
      <c r="F21" s="63">
        <v>0</v>
      </c>
    </row>
    <row r="22" spans="1:6">
      <c r="A22" s="62">
        <v>11</v>
      </c>
      <c r="B22" s="61" t="s">
        <v>66</v>
      </c>
      <c r="C22" s="41">
        <v>0</v>
      </c>
      <c r="D22" s="41">
        <v>0</v>
      </c>
      <c r="E22" s="60">
        <v>0</v>
      </c>
      <c r="F22" s="60">
        <v>0</v>
      </c>
    </row>
  </sheetData>
  <mergeCells count="3">
    <mergeCell ref="B14:F14"/>
    <mergeCell ref="A2:F2"/>
    <mergeCell ref="A4:F4"/>
  </mergeCells>
  <pageMargins left="0.25" right="0.25" top="0.75" bottom="0.75" header="0.3" footer="0.3"/>
  <pageSetup paperSize="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5A508-72B0-42D9-856F-1E64534D60D3}">
  <sheetPr>
    <pageSetUpPr fitToPage="1"/>
  </sheetPr>
  <dimension ref="A1:F130"/>
  <sheetViews>
    <sheetView showGridLines="0" tabSelected="1" view="pageBreakPreview" zoomScaleNormal="108" zoomScaleSheetLayoutView="100" workbookViewId="0">
      <selection activeCell="A2" sqref="A2:I2"/>
    </sheetView>
  </sheetViews>
  <sheetFormatPr defaultColWidth="8.875" defaultRowHeight="10.5"/>
  <cols>
    <col min="1" max="1" width="65.375" style="69" customWidth="1"/>
    <col min="2" max="4" width="11.75" style="7" customWidth="1"/>
    <col min="5" max="5" width="9.625" style="7" customWidth="1"/>
    <col min="6" max="16384" width="8.875" style="1"/>
  </cols>
  <sheetData>
    <row r="1" spans="1:6">
      <c r="A1" s="70"/>
      <c r="B1" s="70"/>
      <c r="C1" s="70"/>
      <c r="D1" s="70"/>
      <c r="E1" s="70"/>
    </row>
    <row r="2" spans="1:6" s="12" customFormat="1" ht="15.6" customHeight="1">
      <c r="A2" s="149" t="s">
        <v>116</v>
      </c>
      <c r="B2" s="149"/>
      <c r="C2" s="149"/>
      <c r="D2" s="149"/>
      <c r="E2" s="149"/>
      <c r="F2" s="58"/>
    </row>
    <row r="3" spans="1:6" s="2" customFormat="1" ht="21">
      <c r="A3" s="68" t="s">
        <v>0</v>
      </c>
      <c r="B3" s="68" t="s">
        <v>89</v>
      </c>
      <c r="C3" s="68" t="s">
        <v>19</v>
      </c>
      <c r="D3" s="68" t="s">
        <v>90</v>
      </c>
      <c r="E3" s="68" t="s">
        <v>77</v>
      </c>
    </row>
    <row r="4" spans="1:6" s="2" customFormat="1">
      <c r="A4" s="68">
        <v>1</v>
      </c>
      <c r="B4" s="68">
        <v>2</v>
      </c>
      <c r="C4" s="68">
        <v>3</v>
      </c>
      <c r="D4" s="68">
        <v>4</v>
      </c>
      <c r="E4" s="68">
        <v>5</v>
      </c>
    </row>
    <row r="5" spans="1:6" s="3" customFormat="1" ht="12.75">
      <c r="A5" s="98" t="s">
        <v>1</v>
      </c>
      <c r="B5" s="111">
        <v>3122216</v>
      </c>
      <c r="C5" s="111">
        <v>314897</v>
      </c>
      <c r="D5" s="111">
        <v>3437113</v>
      </c>
      <c r="E5" s="111">
        <v>110.09</v>
      </c>
    </row>
    <row r="6" spans="1:6" s="4" customFormat="1" ht="12.75">
      <c r="A6" s="99" t="s">
        <v>108</v>
      </c>
      <c r="B6" s="112">
        <v>3122216</v>
      </c>
      <c r="C6" s="112">
        <v>314897</v>
      </c>
      <c r="D6" s="112">
        <v>3437113</v>
      </c>
      <c r="E6" s="112">
        <v>110.09</v>
      </c>
    </row>
    <row r="7" spans="1:6" s="5" customFormat="1" ht="12.75">
      <c r="A7" s="100" t="s">
        <v>112</v>
      </c>
      <c r="B7" s="113">
        <v>3122216</v>
      </c>
      <c r="C7" s="113">
        <v>314897</v>
      </c>
      <c r="D7" s="113">
        <v>3437113</v>
      </c>
      <c r="E7" s="113">
        <v>110.09</v>
      </c>
    </row>
    <row r="8" spans="1:6" s="85" customFormat="1" ht="12.75">
      <c r="A8" s="89" t="s">
        <v>2</v>
      </c>
      <c r="B8" s="114">
        <v>268004</v>
      </c>
      <c r="C8" s="114">
        <v>420</v>
      </c>
      <c r="D8" s="114">
        <v>268424</v>
      </c>
      <c r="E8" s="114">
        <v>100.16</v>
      </c>
    </row>
    <row r="9" spans="1:6" s="86" customFormat="1" ht="12.75">
      <c r="A9" s="90" t="s">
        <v>3</v>
      </c>
      <c r="B9" s="115">
        <v>38004</v>
      </c>
      <c r="C9" s="115">
        <v>420</v>
      </c>
      <c r="D9" s="115">
        <v>38424</v>
      </c>
      <c r="E9" s="115">
        <v>101.11</v>
      </c>
    </row>
    <row r="10" spans="1:6" s="87" customFormat="1" ht="12.75">
      <c r="A10" s="91" t="s">
        <v>78</v>
      </c>
      <c r="B10" s="116">
        <v>38004</v>
      </c>
      <c r="C10" s="116">
        <v>420</v>
      </c>
      <c r="D10" s="116">
        <v>38424</v>
      </c>
      <c r="E10" s="116">
        <v>101.11</v>
      </c>
    </row>
    <row r="11" spans="1:6" s="88" customFormat="1" ht="12.75">
      <c r="A11" s="93" t="s">
        <v>99</v>
      </c>
      <c r="B11" s="117">
        <v>38004</v>
      </c>
      <c r="C11" s="117">
        <v>420</v>
      </c>
      <c r="D11" s="117">
        <v>38424</v>
      </c>
      <c r="E11" s="117">
        <v>101.11</v>
      </c>
    </row>
    <row r="12" spans="1:6" s="87" customFormat="1" ht="12.75">
      <c r="A12" s="94" t="s">
        <v>55</v>
      </c>
      <c r="B12" s="118">
        <v>38004</v>
      </c>
      <c r="C12" s="118">
        <v>420</v>
      </c>
      <c r="D12" s="118">
        <v>38424</v>
      </c>
      <c r="E12" s="118">
        <v>101.11</v>
      </c>
    </row>
    <row r="13" spans="1:6" s="87" customFormat="1" ht="12.75">
      <c r="A13" s="91" t="s">
        <v>53</v>
      </c>
      <c r="B13" s="116">
        <v>38004</v>
      </c>
      <c r="C13" s="116">
        <v>420</v>
      </c>
      <c r="D13" s="116">
        <v>38424</v>
      </c>
      <c r="E13" s="116">
        <v>101.11</v>
      </c>
    </row>
    <row r="14" spans="1:6" s="87" customFormat="1" ht="12.75">
      <c r="A14" s="90" t="s">
        <v>4</v>
      </c>
      <c r="B14" s="115">
        <v>130000</v>
      </c>
      <c r="C14" s="115">
        <v>0</v>
      </c>
      <c r="D14" s="115">
        <v>130000</v>
      </c>
      <c r="E14" s="115">
        <v>100</v>
      </c>
    </row>
    <row r="15" spans="1:6" s="86" customFormat="1" ht="12.75">
      <c r="A15" s="91" t="s">
        <v>78</v>
      </c>
      <c r="B15" s="116">
        <v>130000</v>
      </c>
      <c r="C15" s="116">
        <v>0</v>
      </c>
      <c r="D15" s="116">
        <v>130000</v>
      </c>
      <c r="E15" s="116">
        <v>100</v>
      </c>
    </row>
    <row r="16" spans="1:6" s="87" customFormat="1" ht="12.75">
      <c r="A16" s="93" t="s">
        <v>99</v>
      </c>
      <c r="B16" s="117">
        <v>130000</v>
      </c>
      <c r="C16" s="117">
        <v>0</v>
      </c>
      <c r="D16" s="117">
        <v>130000</v>
      </c>
      <c r="E16" s="117">
        <v>100</v>
      </c>
    </row>
    <row r="17" spans="1:5" s="88" customFormat="1" ht="12.75">
      <c r="A17" s="94" t="s">
        <v>55</v>
      </c>
      <c r="B17" s="118">
        <v>130000</v>
      </c>
      <c r="C17" s="118">
        <v>0</v>
      </c>
      <c r="D17" s="118">
        <v>130000</v>
      </c>
      <c r="E17" s="118">
        <v>100</v>
      </c>
    </row>
    <row r="18" spans="1:5" s="87" customFormat="1" ht="12.75">
      <c r="A18" s="91" t="s">
        <v>53</v>
      </c>
      <c r="B18" s="116">
        <v>130000</v>
      </c>
      <c r="C18" s="116">
        <v>0</v>
      </c>
      <c r="D18" s="116">
        <v>130000</v>
      </c>
      <c r="E18" s="116">
        <v>100</v>
      </c>
    </row>
    <row r="19" spans="1:5" s="87" customFormat="1" ht="12.75">
      <c r="A19" s="90" t="s">
        <v>5</v>
      </c>
      <c r="B19" s="115">
        <v>5000</v>
      </c>
      <c r="C19" s="115">
        <v>0</v>
      </c>
      <c r="D19" s="115">
        <v>5000</v>
      </c>
      <c r="E19" s="115">
        <v>100</v>
      </c>
    </row>
    <row r="20" spans="1:5" s="86" customFormat="1" ht="12.75">
      <c r="A20" s="91" t="s">
        <v>78</v>
      </c>
      <c r="B20" s="116">
        <v>5000</v>
      </c>
      <c r="C20" s="116">
        <v>0</v>
      </c>
      <c r="D20" s="116">
        <v>5000</v>
      </c>
      <c r="E20" s="116">
        <v>100</v>
      </c>
    </row>
    <row r="21" spans="1:5" s="87" customFormat="1" ht="12.75">
      <c r="A21" s="93" t="s">
        <v>99</v>
      </c>
      <c r="B21" s="117">
        <v>5000</v>
      </c>
      <c r="C21" s="117">
        <v>0</v>
      </c>
      <c r="D21" s="117">
        <v>5000</v>
      </c>
      <c r="E21" s="117">
        <v>100</v>
      </c>
    </row>
    <row r="22" spans="1:5" s="88" customFormat="1" ht="12.75">
      <c r="A22" s="94" t="s">
        <v>55</v>
      </c>
      <c r="B22" s="118">
        <v>5000</v>
      </c>
      <c r="C22" s="118">
        <v>0</v>
      </c>
      <c r="D22" s="118">
        <v>5000</v>
      </c>
      <c r="E22" s="118">
        <v>100</v>
      </c>
    </row>
    <row r="23" spans="1:5" s="87" customFormat="1" ht="12.75">
      <c r="A23" s="91" t="s">
        <v>53</v>
      </c>
      <c r="B23" s="116">
        <v>5000</v>
      </c>
      <c r="C23" s="116">
        <v>0</v>
      </c>
      <c r="D23" s="116">
        <v>5000</v>
      </c>
      <c r="E23" s="116">
        <v>100</v>
      </c>
    </row>
    <row r="24" spans="1:5" s="87" customFormat="1" ht="12.75">
      <c r="A24" s="90" t="s">
        <v>6</v>
      </c>
      <c r="B24" s="115">
        <v>95000</v>
      </c>
      <c r="C24" s="115">
        <v>0</v>
      </c>
      <c r="D24" s="115">
        <v>95000</v>
      </c>
      <c r="E24" s="115">
        <v>100</v>
      </c>
    </row>
    <row r="25" spans="1:5" s="86" customFormat="1" ht="12.75">
      <c r="A25" s="91" t="s">
        <v>78</v>
      </c>
      <c r="B25" s="116">
        <v>95000</v>
      </c>
      <c r="C25" s="116">
        <v>0</v>
      </c>
      <c r="D25" s="116">
        <v>95000</v>
      </c>
      <c r="E25" s="116">
        <v>100</v>
      </c>
    </row>
    <row r="26" spans="1:5" s="87" customFormat="1" ht="12.75">
      <c r="A26" s="93" t="s">
        <v>99</v>
      </c>
      <c r="B26" s="117">
        <v>95000</v>
      </c>
      <c r="C26" s="117">
        <v>0</v>
      </c>
      <c r="D26" s="117">
        <v>95000</v>
      </c>
      <c r="E26" s="117">
        <v>100</v>
      </c>
    </row>
    <row r="27" spans="1:5" s="88" customFormat="1" ht="12.75">
      <c r="A27" s="94" t="s">
        <v>55</v>
      </c>
      <c r="B27" s="118">
        <v>95000</v>
      </c>
      <c r="C27" s="118">
        <v>0</v>
      </c>
      <c r="D27" s="118">
        <v>95000</v>
      </c>
      <c r="E27" s="118">
        <v>100</v>
      </c>
    </row>
    <row r="28" spans="1:5" s="87" customFormat="1" ht="12.75">
      <c r="A28" s="91" t="s">
        <v>53</v>
      </c>
      <c r="B28" s="116">
        <v>95000</v>
      </c>
      <c r="C28" s="116">
        <v>0</v>
      </c>
      <c r="D28" s="116">
        <v>95000</v>
      </c>
      <c r="E28" s="116">
        <v>100</v>
      </c>
    </row>
    <row r="29" spans="1:5" s="87" customFormat="1" ht="12.75">
      <c r="A29" s="89" t="s">
        <v>7</v>
      </c>
      <c r="B29" s="114">
        <v>1083</v>
      </c>
      <c r="C29" s="114">
        <v>1229</v>
      </c>
      <c r="D29" s="114">
        <v>2312</v>
      </c>
      <c r="E29" s="114">
        <v>213.48</v>
      </c>
    </row>
    <row r="30" spans="1:5" s="85" customFormat="1" ht="12.75">
      <c r="A30" s="90" t="s">
        <v>8</v>
      </c>
      <c r="B30" s="115">
        <v>1083</v>
      </c>
      <c r="C30" s="115">
        <v>1229</v>
      </c>
      <c r="D30" s="115">
        <v>2312</v>
      </c>
      <c r="E30" s="115">
        <v>213.48</v>
      </c>
    </row>
    <row r="31" spans="1:5" s="86" customFormat="1" ht="12.75">
      <c r="A31" s="91" t="s">
        <v>79</v>
      </c>
      <c r="B31" s="116">
        <v>1083</v>
      </c>
      <c r="C31" s="116">
        <v>1229</v>
      </c>
      <c r="D31" s="116">
        <v>2312</v>
      </c>
      <c r="E31" s="116">
        <v>213.48</v>
      </c>
    </row>
    <row r="32" spans="1:5" s="87" customFormat="1" ht="12.75">
      <c r="A32" s="93" t="s">
        <v>95</v>
      </c>
      <c r="B32" s="117">
        <v>1083</v>
      </c>
      <c r="C32" s="117">
        <v>1229</v>
      </c>
      <c r="D32" s="117">
        <v>2312</v>
      </c>
      <c r="E32" s="117">
        <v>213.48</v>
      </c>
    </row>
    <row r="33" spans="1:5" s="88" customFormat="1" ht="12.75">
      <c r="A33" s="94" t="s">
        <v>49</v>
      </c>
      <c r="B33" s="118">
        <v>1083</v>
      </c>
      <c r="C33" s="118">
        <v>1229</v>
      </c>
      <c r="D33" s="118">
        <v>2312</v>
      </c>
      <c r="E33" s="118">
        <v>213.48</v>
      </c>
    </row>
    <row r="34" spans="1:5" s="87" customFormat="1" ht="12.75">
      <c r="A34" s="91" t="s">
        <v>48</v>
      </c>
      <c r="B34" s="116">
        <v>1083</v>
      </c>
      <c r="C34" s="116">
        <v>1229</v>
      </c>
      <c r="D34" s="116">
        <v>2312</v>
      </c>
      <c r="E34" s="116">
        <v>213.48</v>
      </c>
    </row>
    <row r="35" spans="1:5" s="87" customFormat="1" ht="12.75">
      <c r="A35" s="89" t="s">
        <v>9</v>
      </c>
      <c r="B35" s="114">
        <v>465029</v>
      </c>
      <c r="C35" s="114">
        <v>114738</v>
      </c>
      <c r="D35" s="114">
        <v>579767</v>
      </c>
      <c r="E35" s="114">
        <v>124.67</v>
      </c>
    </row>
    <row r="36" spans="1:5" s="85" customFormat="1" ht="12.75">
      <c r="A36" s="90" t="s">
        <v>10</v>
      </c>
      <c r="B36" s="115">
        <v>28733</v>
      </c>
      <c r="C36" s="115">
        <v>16913</v>
      </c>
      <c r="D36" s="115">
        <v>45646</v>
      </c>
      <c r="E36" s="115">
        <v>158.86000000000001</v>
      </c>
    </row>
    <row r="37" spans="1:5" s="86" customFormat="1" ht="12.75">
      <c r="A37" s="91" t="s">
        <v>79</v>
      </c>
      <c r="B37" s="116">
        <v>28733</v>
      </c>
      <c r="C37" s="116">
        <v>16913</v>
      </c>
      <c r="D37" s="116">
        <v>45646</v>
      </c>
      <c r="E37" s="116">
        <v>158.86000000000001</v>
      </c>
    </row>
    <row r="38" spans="1:5" s="87" customFormat="1" ht="12.75">
      <c r="A38" s="93" t="s">
        <v>93</v>
      </c>
      <c r="B38" s="117">
        <v>28733</v>
      </c>
      <c r="C38" s="117">
        <v>16913</v>
      </c>
      <c r="D38" s="117">
        <v>45646</v>
      </c>
      <c r="E38" s="117">
        <v>158.86000000000001</v>
      </c>
    </row>
    <row r="39" spans="1:5" s="88" customFormat="1" ht="12.75">
      <c r="A39" s="94" t="s">
        <v>55</v>
      </c>
      <c r="B39" s="118">
        <v>19520</v>
      </c>
      <c r="C39" s="118">
        <v>-3087</v>
      </c>
      <c r="D39" s="118">
        <v>16433</v>
      </c>
      <c r="E39" s="118">
        <v>84.19</v>
      </c>
    </row>
    <row r="40" spans="1:5" s="87" customFormat="1" ht="12.75">
      <c r="A40" s="91" t="s">
        <v>53</v>
      </c>
      <c r="B40" s="116">
        <v>19520</v>
      </c>
      <c r="C40" s="116">
        <v>-3087</v>
      </c>
      <c r="D40" s="116">
        <v>16433</v>
      </c>
      <c r="E40" s="116">
        <v>84.19</v>
      </c>
    </row>
    <row r="41" spans="1:5" s="87" customFormat="1" ht="12.75">
      <c r="A41" s="94" t="s">
        <v>49</v>
      </c>
      <c r="B41" s="118">
        <v>9213</v>
      </c>
      <c r="C41" s="118">
        <v>20000</v>
      </c>
      <c r="D41" s="118">
        <v>29213</v>
      </c>
      <c r="E41" s="118">
        <v>317.08</v>
      </c>
    </row>
    <row r="42" spans="1:5" s="87" customFormat="1" ht="12.75">
      <c r="A42" s="91" t="s">
        <v>91</v>
      </c>
      <c r="B42" s="116">
        <v>250</v>
      </c>
      <c r="C42" s="116">
        <v>0</v>
      </c>
      <c r="D42" s="116">
        <v>250</v>
      </c>
      <c r="E42" s="116">
        <v>100</v>
      </c>
    </row>
    <row r="43" spans="1:5" s="87" customFormat="1" ht="12.75">
      <c r="A43" s="91" t="s">
        <v>48</v>
      </c>
      <c r="B43" s="116">
        <v>963</v>
      </c>
      <c r="C43" s="116">
        <v>20000</v>
      </c>
      <c r="D43" s="116">
        <v>20963</v>
      </c>
      <c r="E43" s="116">
        <v>2176.84</v>
      </c>
    </row>
    <row r="44" spans="1:5" s="87" customFormat="1" ht="12.75">
      <c r="A44" s="91" t="s">
        <v>47</v>
      </c>
      <c r="B44" s="116">
        <v>8000</v>
      </c>
      <c r="C44" s="116">
        <v>0</v>
      </c>
      <c r="D44" s="116">
        <v>8000</v>
      </c>
      <c r="E44" s="116">
        <v>100</v>
      </c>
    </row>
    <row r="45" spans="1:5" s="86" customFormat="1" ht="25.5">
      <c r="A45" s="90" t="s">
        <v>11</v>
      </c>
      <c r="B45" s="115">
        <v>130</v>
      </c>
      <c r="C45" s="115">
        <v>0</v>
      </c>
      <c r="D45" s="115">
        <v>130</v>
      </c>
      <c r="E45" s="115">
        <v>100</v>
      </c>
    </row>
    <row r="46" spans="1:5" s="87" customFormat="1" ht="12.75">
      <c r="A46" s="91" t="s">
        <v>79</v>
      </c>
      <c r="B46" s="116">
        <v>130</v>
      </c>
      <c r="C46" s="116">
        <v>0</v>
      </c>
      <c r="D46" s="116">
        <v>130</v>
      </c>
      <c r="E46" s="116">
        <v>100</v>
      </c>
    </row>
    <row r="47" spans="1:5" s="88" customFormat="1" ht="25.5">
      <c r="A47" s="93" t="s">
        <v>106</v>
      </c>
      <c r="B47" s="117">
        <v>130</v>
      </c>
      <c r="C47" s="117">
        <v>0</v>
      </c>
      <c r="D47" s="117">
        <v>130</v>
      </c>
      <c r="E47" s="117">
        <v>100</v>
      </c>
    </row>
    <row r="48" spans="1:5" s="87" customFormat="1" ht="12.75">
      <c r="A48" s="94" t="s">
        <v>55</v>
      </c>
      <c r="B48" s="118">
        <v>130</v>
      </c>
      <c r="C48" s="118">
        <v>0</v>
      </c>
      <c r="D48" s="118">
        <v>130</v>
      </c>
      <c r="E48" s="118">
        <v>100</v>
      </c>
    </row>
    <row r="49" spans="1:5" s="87" customFormat="1" ht="12.75">
      <c r="A49" s="91" t="s">
        <v>53</v>
      </c>
      <c r="B49" s="116">
        <v>130</v>
      </c>
      <c r="C49" s="116">
        <v>0</v>
      </c>
      <c r="D49" s="116">
        <v>130</v>
      </c>
      <c r="E49" s="116">
        <v>100</v>
      </c>
    </row>
    <row r="50" spans="1:5" s="86" customFormat="1" ht="12.75">
      <c r="A50" s="90" t="s">
        <v>12</v>
      </c>
      <c r="B50" s="115">
        <v>5350</v>
      </c>
      <c r="C50" s="115">
        <v>0</v>
      </c>
      <c r="D50" s="115">
        <v>5350</v>
      </c>
      <c r="E50" s="115">
        <v>100</v>
      </c>
    </row>
    <row r="51" spans="1:5" s="87" customFormat="1" ht="12.75">
      <c r="A51" s="91" t="s">
        <v>79</v>
      </c>
      <c r="B51" s="116">
        <v>5350</v>
      </c>
      <c r="C51" s="116">
        <v>0</v>
      </c>
      <c r="D51" s="116">
        <v>5350</v>
      </c>
      <c r="E51" s="116">
        <v>100</v>
      </c>
    </row>
    <row r="52" spans="1:5" s="88" customFormat="1" ht="12.75">
      <c r="A52" s="93" t="s">
        <v>104</v>
      </c>
      <c r="B52" s="117">
        <v>5350</v>
      </c>
      <c r="C52" s="117">
        <v>0</v>
      </c>
      <c r="D52" s="117">
        <v>5350</v>
      </c>
      <c r="E52" s="117">
        <v>100</v>
      </c>
    </row>
    <row r="53" spans="1:5" s="87" customFormat="1" ht="12.75">
      <c r="A53" s="94" t="s">
        <v>55</v>
      </c>
      <c r="B53" s="118">
        <v>1500</v>
      </c>
      <c r="C53" s="118">
        <v>0</v>
      </c>
      <c r="D53" s="118">
        <v>1500</v>
      </c>
      <c r="E53" s="118">
        <v>100</v>
      </c>
    </row>
    <row r="54" spans="1:5" s="87" customFormat="1" ht="12.75">
      <c r="A54" s="91" t="s">
        <v>50</v>
      </c>
      <c r="B54" s="116">
        <v>1500</v>
      </c>
      <c r="C54" s="116">
        <v>0</v>
      </c>
      <c r="D54" s="116">
        <v>1500</v>
      </c>
      <c r="E54" s="116">
        <v>100</v>
      </c>
    </row>
    <row r="55" spans="1:5" s="87" customFormat="1" ht="12.75">
      <c r="A55" s="94" t="s">
        <v>49</v>
      </c>
      <c r="B55" s="118">
        <v>3850</v>
      </c>
      <c r="C55" s="118">
        <v>0</v>
      </c>
      <c r="D55" s="118">
        <v>3850</v>
      </c>
      <c r="E55" s="118">
        <v>100</v>
      </c>
    </row>
    <row r="56" spans="1:5" s="87" customFormat="1" ht="12.75">
      <c r="A56" s="91" t="s">
        <v>48</v>
      </c>
      <c r="B56" s="116">
        <v>3850</v>
      </c>
      <c r="C56" s="116">
        <v>0</v>
      </c>
      <c r="D56" s="116">
        <v>3850</v>
      </c>
      <c r="E56" s="116">
        <v>100</v>
      </c>
    </row>
    <row r="57" spans="1:5" s="86" customFormat="1" ht="12.75">
      <c r="A57" s="90" t="s">
        <v>13</v>
      </c>
      <c r="B57" s="115">
        <v>63447</v>
      </c>
      <c r="C57" s="115">
        <v>0</v>
      </c>
      <c r="D57" s="115">
        <v>63447</v>
      </c>
      <c r="E57" s="115">
        <v>100</v>
      </c>
    </row>
    <row r="58" spans="1:5" s="87" customFormat="1" ht="12.75">
      <c r="A58" s="91" t="s">
        <v>79</v>
      </c>
      <c r="B58" s="116">
        <v>63447</v>
      </c>
      <c r="C58" s="116">
        <v>0</v>
      </c>
      <c r="D58" s="116">
        <v>63447</v>
      </c>
      <c r="E58" s="116">
        <v>100</v>
      </c>
    </row>
    <row r="59" spans="1:5" s="88" customFormat="1" ht="12.75">
      <c r="A59" s="93" t="s">
        <v>97</v>
      </c>
      <c r="B59" s="117">
        <v>63447</v>
      </c>
      <c r="C59" s="117">
        <v>0</v>
      </c>
      <c r="D59" s="117">
        <v>63447</v>
      </c>
      <c r="E59" s="117">
        <v>100</v>
      </c>
    </row>
    <row r="60" spans="1:5" s="87" customFormat="1" ht="12.75">
      <c r="A60" s="94" t="s">
        <v>55</v>
      </c>
      <c r="B60" s="118">
        <v>63447</v>
      </c>
      <c r="C60" s="118">
        <v>0</v>
      </c>
      <c r="D60" s="118">
        <v>63447</v>
      </c>
      <c r="E60" s="118">
        <v>100</v>
      </c>
    </row>
    <row r="61" spans="1:5" s="87" customFormat="1" ht="12.75">
      <c r="A61" s="91" t="s">
        <v>53</v>
      </c>
      <c r="B61" s="116">
        <v>62784</v>
      </c>
      <c r="C61" s="116">
        <v>0</v>
      </c>
      <c r="D61" s="116">
        <v>62784</v>
      </c>
      <c r="E61" s="116">
        <v>100</v>
      </c>
    </row>
    <row r="62" spans="1:5" s="87" customFormat="1" ht="12.75">
      <c r="A62" s="91" t="s">
        <v>52</v>
      </c>
      <c r="B62" s="116">
        <v>663</v>
      </c>
      <c r="C62" s="116">
        <v>0</v>
      </c>
      <c r="D62" s="116">
        <v>663</v>
      </c>
      <c r="E62" s="116">
        <v>100</v>
      </c>
    </row>
    <row r="63" spans="1:5" s="87" customFormat="1" ht="12.75">
      <c r="A63" s="90" t="s">
        <v>14</v>
      </c>
      <c r="B63" s="115">
        <v>105499</v>
      </c>
      <c r="C63" s="115">
        <v>25825</v>
      </c>
      <c r="D63" s="115">
        <v>131324</v>
      </c>
      <c r="E63" s="115">
        <v>124.48</v>
      </c>
    </row>
    <row r="64" spans="1:5" s="86" customFormat="1" ht="12.75">
      <c r="A64" s="91" t="s">
        <v>78</v>
      </c>
      <c r="B64" s="116">
        <v>105499</v>
      </c>
      <c r="C64" s="116">
        <v>25825</v>
      </c>
      <c r="D64" s="116">
        <v>131324</v>
      </c>
      <c r="E64" s="116">
        <v>124.48</v>
      </c>
    </row>
    <row r="65" spans="1:5" s="87" customFormat="1" ht="12.75">
      <c r="A65" s="93" t="s">
        <v>99</v>
      </c>
      <c r="B65" s="117">
        <v>36227</v>
      </c>
      <c r="C65" s="117">
        <v>25825</v>
      </c>
      <c r="D65" s="117">
        <v>62052</v>
      </c>
      <c r="E65" s="117">
        <v>171.29</v>
      </c>
    </row>
    <row r="66" spans="1:5" s="88" customFormat="1" ht="12.75">
      <c r="A66" s="94" t="s">
        <v>55</v>
      </c>
      <c r="B66" s="118">
        <v>4200</v>
      </c>
      <c r="C66" s="118">
        <v>25825</v>
      </c>
      <c r="D66" s="118">
        <v>30025</v>
      </c>
      <c r="E66" s="118">
        <v>714.88</v>
      </c>
    </row>
    <row r="67" spans="1:5" s="87" customFormat="1" ht="12.75">
      <c r="A67" s="91" t="s">
        <v>54</v>
      </c>
      <c r="B67" s="116">
        <v>0</v>
      </c>
      <c r="C67" s="116">
        <v>5825</v>
      </c>
      <c r="D67" s="116">
        <v>5825</v>
      </c>
      <c r="E67" s="116">
        <v>0</v>
      </c>
    </row>
    <row r="68" spans="1:5" s="87" customFormat="1" ht="12.75">
      <c r="A68" s="91" t="s">
        <v>53</v>
      </c>
      <c r="B68" s="116">
        <v>2000</v>
      </c>
      <c r="C68" s="116">
        <v>20000</v>
      </c>
      <c r="D68" s="116">
        <v>22000</v>
      </c>
      <c r="E68" s="116">
        <v>1100</v>
      </c>
    </row>
    <row r="69" spans="1:5" s="87" customFormat="1" ht="12.75">
      <c r="A69" s="91" t="s">
        <v>50</v>
      </c>
      <c r="B69" s="116">
        <v>2200</v>
      </c>
      <c r="C69" s="116">
        <v>0</v>
      </c>
      <c r="D69" s="116">
        <v>2200</v>
      </c>
      <c r="E69" s="116">
        <v>100</v>
      </c>
    </row>
    <row r="70" spans="1:5" s="87" customFormat="1" ht="12.75">
      <c r="A70" s="94" t="s">
        <v>49</v>
      </c>
      <c r="B70" s="118">
        <v>32027</v>
      </c>
      <c r="C70" s="118">
        <v>0</v>
      </c>
      <c r="D70" s="118">
        <v>32027</v>
      </c>
      <c r="E70" s="118">
        <v>100</v>
      </c>
    </row>
    <row r="71" spans="1:5" s="87" customFormat="1" ht="12.75">
      <c r="A71" s="91" t="s">
        <v>48</v>
      </c>
      <c r="B71" s="116">
        <v>32027</v>
      </c>
      <c r="C71" s="116">
        <v>0</v>
      </c>
      <c r="D71" s="116">
        <v>32027</v>
      </c>
      <c r="E71" s="116">
        <v>100</v>
      </c>
    </row>
    <row r="72" spans="1:5" s="87" customFormat="1" ht="12.75">
      <c r="A72" s="93" t="s">
        <v>100</v>
      </c>
      <c r="B72" s="117">
        <v>69272</v>
      </c>
      <c r="C72" s="117">
        <v>0</v>
      </c>
      <c r="D72" s="117">
        <v>69272</v>
      </c>
      <c r="E72" s="117">
        <v>100</v>
      </c>
    </row>
    <row r="73" spans="1:5" s="87" customFormat="1" ht="12.75">
      <c r="A73" s="94" t="s">
        <v>55</v>
      </c>
      <c r="B73" s="118">
        <v>54000</v>
      </c>
      <c r="C73" s="118">
        <v>0</v>
      </c>
      <c r="D73" s="118">
        <v>54000</v>
      </c>
      <c r="E73" s="118">
        <v>100</v>
      </c>
    </row>
    <row r="74" spans="1:5" s="87" customFormat="1" ht="12.75">
      <c r="A74" s="91" t="s">
        <v>53</v>
      </c>
      <c r="B74" s="116">
        <v>24000</v>
      </c>
      <c r="C74" s="116">
        <v>0</v>
      </c>
      <c r="D74" s="116">
        <v>24000</v>
      </c>
      <c r="E74" s="116">
        <v>100</v>
      </c>
    </row>
    <row r="75" spans="1:5" s="88" customFormat="1" ht="12.75">
      <c r="A75" s="91" t="s">
        <v>51</v>
      </c>
      <c r="B75" s="116">
        <v>30000</v>
      </c>
      <c r="C75" s="116">
        <v>0</v>
      </c>
      <c r="D75" s="116">
        <v>30000</v>
      </c>
      <c r="E75" s="116">
        <v>100</v>
      </c>
    </row>
    <row r="76" spans="1:5" s="87" customFormat="1" ht="12.75">
      <c r="A76" s="94" t="s">
        <v>49</v>
      </c>
      <c r="B76" s="118">
        <v>15272</v>
      </c>
      <c r="C76" s="118">
        <v>0</v>
      </c>
      <c r="D76" s="118">
        <v>15272</v>
      </c>
      <c r="E76" s="118">
        <v>100</v>
      </c>
    </row>
    <row r="77" spans="1:5" s="87" customFormat="1" ht="12.75">
      <c r="A77" s="91" t="s">
        <v>48</v>
      </c>
      <c r="B77" s="116">
        <v>15272</v>
      </c>
      <c r="C77" s="116">
        <v>0</v>
      </c>
      <c r="D77" s="116">
        <v>15272</v>
      </c>
      <c r="E77" s="116">
        <v>100</v>
      </c>
    </row>
    <row r="78" spans="1:5" s="86" customFormat="1" ht="12.75">
      <c r="A78" s="90" t="s">
        <v>15</v>
      </c>
      <c r="B78" s="115">
        <v>6670</v>
      </c>
      <c r="C78" s="115">
        <v>0</v>
      </c>
      <c r="D78" s="115">
        <v>6670</v>
      </c>
      <c r="E78" s="115">
        <v>100</v>
      </c>
    </row>
    <row r="79" spans="1:5" s="87" customFormat="1" ht="12.75">
      <c r="A79" s="91" t="s">
        <v>79</v>
      </c>
      <c r="B79" s="116">
        <v>6670</v>
      </c>
      <c r="C79" s="116">
        <v>0</v>
      </c>
      <c r="D79" s="116">
        <v>6670</v>
      </c>
      <c r="E79" s="116">
        <v>100</v>
      </c>
    </row>
    <row r="80" spans="1:5" s="88" customFormat="1" ht="12.75">
      <c r="A80" s="93" t="s">
        <v>101</v>
      </c>
      <c r="B80" s="117">
        <v>6670</v>
      </c>
      <c r="C80" s="117">
        <v>0</v>
      </c>
      <c r="D80" s="117">
        <v>6670</v>
      </c>
      <c r="E80" s="117">
        <v>100</v>
      </c>
    </row>
    <row r="81" spans="1:5" s="87" customFormat="1" ht="12.75">
      <c r="A81" s="94" t="s">
        <v>55</v>
      </c>
      <c r="B81" s="118">
        <v>6670</v>
      </c>
      <c r="C81" s="118">
        <v>0</v>
      </c>
      <c r="D81" s="118">
        <v>6670</v>
      </c>
      <c r="E81" s="118">
        <v>100</v>
      </c>
    </row>
    <row r="82" spans="1:5" s="87" customFormat="1" ht="12.75">
      <c r="A82" s="91" t="s">
        <v>53</v>
      </c>
      <c r="B82" s="116">
        <v>6670</v>
      </c>
      <c r="C82" s="116">
        <v>0</v>
      </c>
      <c r="D82" s="116">
        <v>6670</v>
      </c>
      <c r="E82" s="116">
        <v>100</v>
      </c>
    </row>
    <row r="83" spans="1:5" s="86" customFormat="1" ht="12.75">
      <c r="A83" s="90" t="s">
        <v>113</v>
      </c>
      <c r="B83" s="115">
        <v>133200</v>
      </c>
      <c r="C83" s="115">
        <v>1000</v>
      </c>
      <c r="D83" s="115">
        <v>134200</v>
      </c>
      <c r="E83" s="115">
        <v>100.75</v>
      </c>
    </row>
    <row r="84" spans="1:5" s="87" customFormat="1" ht="12.75">
      <c r="A84" s="91" t="s">
        <v>78</v>
      </c>
      <c r="B84" s="116">
        <v>133200</v>
      </c>
      <c r="C84" s="116">
        <v>1000</v>
      </c>
      <c r="D84" s="116">
        <v>134200</v>
      </c>
      <c r="E84" s="116">
        <v>100.75</v>
      </c>
    </row>
    <row r="85" spans="1:5" s="88" customFormat="1" ht="12.75">
      <c r="A85" s="93" t="s">
        <v>97</v>
      </c>
      <c r="B85" s="117">
        <v>52000</v>
      </c>
      <c r="C85" s="117">
        <v>500</v>
      </c>
      <c r="D85" s="117">
        <v>52500</v>
      </c>
      <c r="E85" s="117">
        <v>100.96</v>
      </c>
    </row>
    <row r="86" spans="1:5" s="87" customFormat="1" ht="12.75">
      <c r="A86" s="94" t="s">
        <v>55</v>
      </c>
      <c r="B86" s="118">
        <v>52000</v>
      </c>
      <c r="C86" s="118">
        <v>500</v>
      </c>
      <c r="D86" s="118">
        <v>52500</v>
      </c>
      <c r="E86" s="118">
        <v>100.96</v>
      </c>
    </row>
    <row r="87" spans="1:5" s="87" customFormat="1" ht="12.75">
      <c r="A87" s="91" t="s">
        <v>54</v>
      </c>
      <c r="B87" s="116">
        <v>52000</v>
      </c>
      <c r="C87" s="116">
        <v>0</v>
      </c>
      <c r="D87" s="116">
        <v>52000</v>
      </c>
      <c r="E87" s="116">
        <v>100</v>
      </c>
    </row>
    <row r="88" spans="1:5" s="87" customFormat="1" ht="12.75">
      <c r="A88" s="91" t="s">
        <v>53</v>
      </c>
      <c r="B88" s="116">
        <v>0</v>
      </c>
      <c r="C88" s="116">
        <v>500</v>
      </c>
      <c r="D88" s="116">
        <v>500</v>
      </c>
      <c r="E88" s="116">
        <v>0</v>
      </c>
    </row>
    <row r="89" spans="1:5" s="86" customFormat="1" ht="12.75">
      <c r="A89" s="93" t="s">
        <v>100</v>
      </c>
      <c r="B89" s="117">
        <v>81200</v>
      </c>
      <c r="C89" s="117">
        <v>500</v>
      </c>
      <c r="D89" s="117">
        <v>81700</v>
      </c>
      <c r="E89" s="117">
        <v>100.62</v>
      </c>
    </row>
    <row r="90" spans="1:5" s="87" customFormat="1" ht="12.75">
      <c r="A90" s="94" t="s">
        <v>55</v>
      </c>
      <c r="B90" s="118">
        <v>81200</v>
      </c>
      <c r="C90" s="118">
        <v>500</v>
      </c>
      <c r="D90" s="118">
        <v>81700</v>
      </c>
      <c r="E90" s="118">
        <v>100.62</v>
      </c>
    </row>
    <row r="91" spans="1:5" s="88" customFormat="1" ht="12.75">
      <c r="A91" s="91" t="s">
        <v>54</v>
      </c>
      <c r="B91" s="116">
        <v>81200</v>
      </c>
      <c r="C91" s="116">
        <v>0</v>
      </c>
      <c r="D91" s="116">
        <v>81200</v>
      </c>
      <c r="E91" s="116">
        <v>100</v>
      </c>
    </row>
    <row r="92" spans="1:5" s="87" customFormat="1" ht="12.75">
      <c r="A92" s="91" t="s">
        <v>53</v>
      </c>
      <c r="B92" s="116">
        <v>0</v>
      </c>
      <c r="C92" s="116">
        <v>500</v>
      </c>
      <c r="D92" s="116">
        <v>500</v>
      </c>
      <c r="E92" s="116">
        <v>0</v>
      </c>
    </row>
    <row r="93" spans="1:5" s="87" customFormat="1" ht="25.5">
      <c r="A93" s="90" t="s">
        <v>114</v>
      </c>
      <c r="B93" s="115">
        <v>12000</v>
      </c>
      <c r="C93" s="115">
        <v>1000</v>
      </c>
      <c r="D93" s="115">
        <v>13000</v>
      </c>
      <c r="E93" s="115">
        <v>108.33</v>
      </c>
    </row>
    <row r="94" spans="1:5" s="85" customFormat="1" ht="12.75">
      <c r="A94" s="91" t="s">
        <v>79</v>
      </c>
      <c r="B94" s="116">
        <v>12000</v>
      </c>
      <c r="C94" s="116">
        <v>1000</v>
      </c>
      <c r="D94" s="116">
        <v>13000</v>
      </c>
      <c r="E94" s="116">
        <v>108.33</v>
      </c>
    </row>
    <row r="95" spans="1:5" s="86" customFormat="1" ht="12.75">
      <c r="A95" s="93" t="s">
        <v>102</v>
      </c>
      <c r="B95" s="117">
        <v>12000</v>
      </c>
      <c r="C95" s="117">
        <v>1000</v>
      </c>
      <c r="D95" s="117">
        <v>13000</v>
      </c>
      <c r="E95" s="117">
        <v>108.33</v>
      </c>
    </row>
    <row r="96" spans="1:5" s="87" customFormat="1" ht="12.75">
      <c r="A96" s="94" t="s">
        <v>49</v>
      </c>
      <c r="B96" s="118">
        <v>12000</v>
      </c>
      <c r="C96" s="118">
        <v>1000</v>
      </c>
      <c r="D96" s="118">
        <v>13000</v>
      </c>
      <c r="E96" s="118">
        <v>108.33</v>
      </c>
    </row>
    <row r="97" spans="1:5" s="88" customFormat="1" ht="12.75">
      <c r="A97" s="91" t="s">
        <v>47</v>
      </c>
      <c r="B97" s="116">
        <v>12000</v>
      </c>
      <c r="C97" s="116">
        <v>1000</v>
      </c>
      <c r="D97" s="116">
        <v>13000</v>
      </c>
      <c r="E97" s="116">
        <v>108.33</v>
      </c>
    </row>
    <row r="98" spans="1:5" s="87" customFormat="1" ht="25.5">
      <c r="A98" s="90" t="s">
        <v>115</v>
      </c>
      <c r="B98" s="115">
        <v>0</v>
      </c>
      <c r="C98" s="115">
        <v>70000</v>
      </c>
      <c r="D98" s="115">
        <v>70000</v>
      </c>
      <c r="E98" s="115">
        <v>0</v>
      </c>
    </row>
    <row r="99" spans="1:5" s="87" customFormat="1" ht="12.75">
      <c r="A99" s="91" t="s">
        <v>79</v>
      </c>
      <c r="B99" s="116">
        <v>0</v>
      </c>
      <c r="C99" s="116">
        <v>70000</v>
      </c>
      <c r="D99" s="116">
        <v>70000</v>
      </c>
      <c r="E99" s="116">
        <v>0</v>
      </c>
    </row>
    <row r="100" spans="1:5" s="87" customFormat="1" ht="12.75">
      <c r="A100" s="93" t="s">
        <v>102</v>
      </c>
      <c r="B100" s="117">
        <v>0</v>
      </c>
      <c r="C100" s="117">
        <v>70000</v>
      </c>
      <c r="D100" s="117">
        <v>70000</v>
      </c>
      <c r="E100" s="117">
        <v>0</v>
      </c>
    </row>
    <row r="101" spans="1:5" s="88" customFormat="1" ht="12.75">
      <c r="A101" s="94" t="s">
        <v>49</v>
      </c>
      <c r="B101" s="118">
        <v>0</v>
      </c>
      <c r="C101" s="118">
        <v>70000</v>
      </c>
      <c r="D101" s="118">
        <v>70000</v>
      </c>
      <c r="E101" s="118">
        <v>0</v>
      </c>
    </row>
    <row r="102" spans="1:5" s="87" customFormat="1" ht="12.75">
      <c r="A102" s="91" t="s">
        <v>48</v>
      </c>
      <c r="B102" s="116">
        <v>0</v>
      </c>
      <c r="C102" s="116">
        <v>70000</v>
      </c>
      <c r="D102" s="116">
        <v>70000</v>
      </c>
      <c r="E102" s="116">
        <v>0</v>
      </c>
    </row>
    <row r="103" spans="1:5" s="87" customFormat="1" ht="12.75">
      <c r="A103" s="90" t="s">
        <v>16</v>
      </c>
      <c r="B103" s="115">
        <v>110000</v>
      </c>
      <c r="C103" s="115">
        <v>0</v>
      </c>
      <c r="D103" s="115">
        <v>110000</v>
      </c>
      <c r="E103" s="115">
        <v>100</v>
      </c>
    </row>
    <row r="104" spans="1:5" s="87" customFormat="1" ht="12.75">
      <c r="A104" s="91" t="s">
        <v>78</v>
      </c>
      <c r="B104" s="116">
        <v>110000</v>
      </c>
      <c r="C104" s="116">
        <v>0</v>
      </c>
      <c r="D104" s="116">
        <v>110000</v>
      </c>
      <c r="E104" s="116">
        <v>100</v>
      </c>
    </row>
    <row r="105" spans="1:5" s="88" customFormat="1" ht="12.75">
      <c r="A105" s="93" t="s">
        <v>99</v>
      </c>
      <c r="B105" s="117">
        <v>110000</v>
      </c>
      <c r="C105" s="117">
        <v>0</v>
      </c>
      <c r="D105" s="117">
        <v>110000</v>
      </c>
      <c r="E105" s="117">
        <v>100</v>
      </c>
    </row>
    <row r="106" spans="1:5" s="87" customFormat="1" ht="12.75">
      <c r="A106" s="94" t="s">
        <v>55</v>
      </c>
      <c r="B106" s="118">
        <v>110000</v>
      </c>
      <c r="C106" s="118">
        <v>0</v>
      </c>
      <c r="D106" s="118">
        <v>110000</v>
      </c>
      <c r="E106" s="118">
        <v>100</v>
      </c>
    </row>
    <row r="107" spans="1:5" s="87" customFormat="1" ht="12.75">
      <c r="A107" s="91" t="s">
        <v>53</v>
      </c>
      <c r="B107" s="116">
        <v>110000</v>
      </c>
      <c r="C107" s="116">
        <v>0</v>
      </c>
      <c r="D107" s="116">
        <v>110000</v>
      </c>
      <c r="E107" s="116">
        <v>100</v>
      </c>
    </row>
    <row r="108" spans="1:5" s="87" customFormat="1" ht="12.75">
      <c r="A108" s="89" t="s">
        <v>17</v>
      </c>
      <c r="B108" s="114">
        <v>156500</v>
      </c>
      <c r="C108" s="114">
        <v>19510</v>
      </c>
      <c r="D108" s="114">
        <v>176010</v>
      </c>
      <c r="E108" s="114">
        <v>112.47</v>
      </c>
    </row>
    <row r="109" spans="1:5" s="85" customFormat="1" ht="12.75">
      <c r="A109" s="90" t="s">
        <v>18</v>
      </c>
      <c r="B109" s="115">
        <v>156500</v>
      </c>
      <c r="C109" s="115">
        <v>19510</v>
      </c>
      <c r="D109" s="115">
        <v>176010</v>
      </c>
      <c r="E109" s="115">
        <v>112.47</v>
      </c>
    </row>
    <row r="110" spans="1:5" s="86" customFormat="1" ht="12.75">
      <c r="A110" s="91" t="s">
        <v>79</v>
      </c>
      <c r="B110" s="116">
        <v>156500</v>
      </c>
      <c r="C110" s="116">
        <v>19510</v>
      </c>
      <c r="D110" s="116">
        <v>176010</v>
      </c>
      <c r="E110" s="116">
        <v>112.47</v>
      </c>
    </row>
    <row r="111" spans="1:5" s="87" customFormat="1" ht="12.75">
      <c r="A111" s="93" t="s">
        <v>93</v>
      </c>
      <c r="B111" s="117">
        <v>81330</v>
      </c>
      <c r="C111" s="117">
        <v>19510</v>
      </c>
      <c r="D111" s="117">
        <v>100840</v>
      </c>
      <c r="E111" s="117">
        <v>123.99</v>
      </c>
    </row>
    <row r="112" spans="1:5" s="88" customFormat="1" ht="12.75">
      <c r="A112" s="94" t="s">
        <v>55</v>
      </c>
      <c r="B112" s="118">
        <v>81330</v>
      </c>
      <c r="C112" s="118">
        <v>19510</v>
      </c>
      <c r="D112" s="118">
        <v>100840</v>
      </c>
      <c r="E112" s="118">
        <v>123.99</v>
      </c>
    </row>
    <row r="113" spans="1:5" s="87" customFormat="1" ht="12.75">
      <c r="A113" s="91" t="s">
        <v>54</v>
      </c>
      <c r="B113" s="116">
        <v>75990</v>
      </c>
      <c r="C113" s="116">
        <v>19510</v>
      </c>
      <c r="D113" s="116">
        <v>95500</v>
      </c>
      <c r="E113" s="116">
        <v>125.67</v>
      </c>
    </row>
    <row r="114" spans="1:5" s="87" customFormat="1" ht="12.75">
      <c r="A114" s="91" t="s">
        <v>53</v>
      </c>
      <c r="B114" s="116">
        <v>5340</v>
      </c>
      <c r="C114" s="116">
        <v>0</v>
      </c>
      <c r="D114" s="116">
        <v>5340</v>
      </c>
      <c r="E114" s="116">
        <v>100</v>
      </c>
    </row>
    <row r="115" spans="1:5" s="87" customFormat="1" ht="12.75">
      <c r="A115" s="93" t="s">
        <v>99</v>
      </c>
      <c r="B115" s="117">
        <v>10950</v>
      </c>
      <c r="C115" s="117">
        <v>0</v>
      </c>
      <c r="D115" s="117">
        <v>10950</v>
      </c>
      <c r="E115" s="117">
        <v>100</v>
      </c>
    </row>
    <row r="116" spans="1:5" s="87" customFormat="1" ht="12.75">
      <c r="A116" s="94" t="s">
        <v>55</v>
      </c>
      <c r="B116" s="118">
        <v>10950</v>
      </c>
      <c r="C116" s="118">
        <v>0</v>
      </c>
      <c r="D116" s="118">
        <v>10950</v>
      </c>
      <c r="E116" s="118">
        <v>100</v>
      </c>
    </row>
    <row r="117" spans="1:5" ht="12.75">
      <c r="A117" s="91" t="s">
        <v>54</v>
      </c>
      <c r="B117" s="116">
        <v>10230</v>
      </c>
      <c r="C117" s="116">
        <v>0</v>
      </c>
      <c r="D117" s="116">
        <v>10230</v>
      </c>
      <c r="E117" s="116">
        <v>100</v>
      </c>
    </row>
    <row r="118" spans="1:5" ht="12.75">
      <c r="A118" s="91" t="s">
        <v>53</v>
      </c>
      <c r="B118" s="116">
        <v>720</v>
      </c>
      <c r="C118" s="116">
        <v>0</v>
      </c>
      <c r="D118" s="116">
        <v>720</v>
      </c>
      <c r="E118" s="116">
        <v>100</v>
      </c>
    </row>
    <row r="119" spans="1:5" ht="12.75">
      <c r="A119" s="93" t="s">
        <v>101</v>
      </c>
      <c r="B119" s="117">
        <v>64220</v>
      </c>
      <c r="C119" s="117">
        <v>0</v>
      </c>
      <c r="D119" s="117">
        <v>64220</v>
      </c>
      <c r="E119" s="117">
        <v>100</v>
      </c>
    </row>
    <row r="120" spans="1:5" ht="12.75">
      <c r="A120" s="94" t="s">
        <v>55</v>
      </c>
      <c r="B120" s="118">
        <v>64220</v>
      </c>
      <c r="C120" s="118">
        <v>0</v>
      </c>
      <c r="D120" s="118">
        <v>64220</v>
      </c>
      <c r="E120" s="118">
        <v>100</v>
      </c>
    </row>
    <row r="121" spans="1:5" ht="12.75">
      <c r="A121" s="91" t="s">
        <v>54</v>
      </c>
      <c r="B121" s="116">
        <v>59980</v>
      </c>
      <c r="C121" s="116">
        <v>0</v>
      </c>
      <c r="D121" s="116">
        <v>59980</v>
      </c>
      <c r="E121" s="116">
        <v>100</v>
      </c>
    </row>
    <row r="122" spans="1:5" ht="12.75">
      <c r="A122" s="91" t="s">
        <v>53</v>
      </c>
      <c r="B122" s="116">
        <v>4240</v>
      </c>
      <c r="C122" s="116">
        <v>0</v>
      </c>
      <c r="D122" s="116">
        <v>4240</v>
      </c>
      <c r="E122" s="116">
        <v>100</v>
      </c>
    </row>
    <row r="123" spans="1:5" ht="12.75">
      <c r="A123" s="89" t="s">
        <v>109</v>
      </c>
      <c r="B123" s="114">
        <v>2231600</v>
      </c>
      <c r="C123" s="114">
        <v>179000</v>
      </c>
      <c r="D123" s="114">
        <v>2410600</v>
      </c>
      <c r="E123" s="114">
        <v>108.02</v>
      </c>
    </row>
    <row r="124" spans="1:5" ht="12.75">
      <c r="A124" s="90" t="s">
        <v>110</v>
      </c>
      <c r="B124" s="115">
        <v>2231600</v>
      </c>
      <c r="C124" s="115">
        <v>179000</v>
      </c>
      <c r="D124" s="115">
        <v>2410600</v>
      </c>
      <c r="E124" s="115">
        <v>108.02</v>
      </c>
    </row>
    <row r="125" spans="1:5" ht="12.75">
      <c r="A125" s="91" t="s">
        <v>78</v>
      </c>
      <c r="B125" s="116">
        <v>2231600</v>
      </c>
      <c r="C125" s="116">
        <v>179000</v>
      </c>
      <c r="D125" s="116">
        <v>2410600</v>
      </c>
      <c r="E125" s="116">
        <v>108.02</v>
      </c>
    </row>
    <row r="126" spans="1:5" ht="12.75">
      <c r="A126" s="93" t="s">
        <v>99</v>
      </c>
      <c r="B126" s="117">
        <v>2231600</v>
      </c>
      <c r="C126" s="117">
        <v>179000</v>
      </c>
      <c r="D126" s="117">
        <v>2410600</v>
      </c>
      <c r="E126" s="117">
        <v>108.02</v>
      </c>
    </row>
    <row r="127" spans="1:5" ht="12.75">
      <c r="A127" s="94" t="s">
        <v>55</v>
      </c>
      <c r="B127" s="118">
        <v>2231600</v>
      </c>
      <c r="C127" s="118">
        <v>179000</v>
      </c>
      <c r="D127" s="118">
        <v>2410600</v>
      </c>
      <c r="E127" s="118">
        <v>108.02</v>
      </c>
    </row>
    <row r="128" spans="1:5" ht="12.75">
      <c r="A128" s="91" t="s">
        <v>54</v>
      </c>
      <c r="B128" s="116">
        <v>2187000</v>
      </c>
      <c r="C128" s="116">
        <v>176000</v>
      </c>
      <c r="D128" s="116">
        <v>2363000</v>
      </c>
      <c r="E128" s="116">
        <v>108.05</v>
      </c>
    </row>
    <row r="129" spans="1:5" ht="12.75">
      <c r="A129" s="91" t="s">
        <v>53</v>
      </c>
      <c r="B129" s="116">
        <v>44100</v>
      </c>
      <c r="C129" s="116">
        <v>3000</v>
      </c>
      <c r="D129" s="116">
        <v>47100</v>
      </c>
      <c r="E129" s="116">
        <v>106.8</v>
      </c>
    </row>
    <row r="130" spans="1:5" ht="12.75">
      <c r="A130" s="91" t="s">
        <v>52</v>
      </c>
      <c r="B130" s="116">
        <v>500</v>
      </c>
      <c r="C130" s="116">
        <v>0</v>
      </c>
      <c r="D130" s="116">
        <v>500</v>
      </c>
      <c r="E130" s="116">
        <v>100</v>
      </c>
    </row>
  </sheetData>
  <mergeCells count="1">
    <mergeCell ref="A2:E2"/>
  </mergeCells>
  <pageMargins left="0.23622047244094491" right="0.23622047244094491" top="0.74803149606299213" bottom="0.74803149606299213" header="0.31496062992125984" footer="0.31496062992125984"/>
  <pageSetup paperSize="9" scale="83" fitToHeight="0" orientation="portrait" horizontalDpi="360" verticalDpi="360" r:id="rId1"/>
  <rowBreaks count="2" manualBreakCount="2">
    <brk id="50" max="4" man="1"/>
    <brk id="10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4</vt:i4>
      </vt:variant>
      <vt:variant>
        <vt:lpstr>Imenovani rasponi</vt:lpstr>
      </vt:variant>
      <vt:variant>
        <vt:i4>5</vt:i4>
      </vt:variant>
    </vt:vector>
  </HeadingPairs>
  <TitlesOfParts>
    <vt:vector size="9" baseType="lpstr">
      <vt:lpstr> Sažetak</vt:lpstr>
      <vt:lpstr> Račun prihoda i rashoda</vt:lpstr>
      <vt:lpstr> Račun financiranja</vt:lpstr>
      <vt:lpstr>posebni dio</vt:lpstr>
      <vt:lpstr>'posebni dio'!Ispis_naslova</vt:lpstr>
      <vt:lpstr>' Račun financiranja'!Podrucje_ispisa</vt:lpstr>
      <vt:lpstr>' Račun prihoda i rashoda'!Podrucje_ispisa</vt:lpstr>
      <vt:lpstr>' Sažetak'!Podrucje_ispisa</vt:lpstr>
      <vt:lpstr>'posebni dio'!Podrucje_ispisa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II. POSEBNI DIO KONSOLIDIRANOG PRORAČUNA ZA 2024. GODINU</dc:title>
  <dc:creator>Valentina MD</dc:creator>
  <cp:lastModifiedBy>Miranda Cetinjanin</cp:lastModifiedBy>
  <cp:lastPrinted>2026-04-07T08:06:20Z</cp:lastPrinted>
  <dcterms:created xsi:type="dcterms:W3CDTF">2024-11-19T21:26:54Z</dcterms:created>
  <dcterms:modified xsi:type="dcterms:W3CDTF">2026-04-23T09:31:30Z</dcterms:modified>
</cp:coreProperties>
</file>