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anda\Desktop\izvršenje 2025\"/>
    </mc:Choice>
  </mc:AlternateContent>
  <xr:revisionPtr revIDLastSave="0" documentId="13_ncr:1_{06B0A742-3374-479F-9242-411110F5E674}" xr6:coauthVersionLast="37" xr6:coauthVersionMax="47" xr10:uidLastSave="{00000000-0000-0000-0000-000000000000}"/>
  <bookViews>
    <workbookView xWindow="0" yWindow="0" windowWidth="28800" windowHeight="12105" activeTab="5" xr2:uid="{00000000-000D-0000-FFFF-FFFF00000000}"/>
  </bookViews>
  <sheets>
    <sheet name="SAŽETAK" sheetId="2" r:id="rId1"/>
    <sheet name=" Račun prihoda i rashoda" sheetId="1" r:id="rId2"/>
    <sheet name="Rashodi i prihodi prema izvoru" sheetId="3" r:id="rId3"/>
    <sheet name="Rashodi prema funkcijskoj k " sheetId="4" r:id="rId4"/>
    <sheet name="Račun financiranja " sheetId="5" r:id="rId5"/>
    <sheet name="Račun fin prema izvorima f" sheetId="6" r:id="rId6"/>
    <sheet name="programska" sheetId="7" r:id="rId7"/>
    <sheet name="List2" sheetId="9" r:id="rId8"/>
    <sheet name="List1" sheetId="8" r:id="rId9"/>
  </sheets>
  <definedNames>
    <definedName name="_xlnm.Print_Titles" localSheetId="1">' Račun prihoda i rashoda'!$6:$7</definedName>
    <definedName name="_xlnm.Print_Titles" localSheetId="6">programska!$3:$4</definedName>
    <definedName name="_xlnm.Print_Area" localSheetId="1">' Račun prihoda i rashoda'!$A$1:$G$93</definedName>
    <definedName name="_xlnm.Print_Area" localSheetId="6">programska!$A$1:$G$549</definedName>
    <definedName name="_xlnm.Print_Area" localSheetId="5">'Račun fin prema izvorima f'!$A$1:$G$11</definedName>
    <definedName name="_xlnm.Print_Area" localSheetId="4">'Račun financiranja '!$A$1:$K$16</definedName>
    <definedName name="_xlnm.Print_Area" localSheetId="2">'Rashodi i prihodi prema izvoru'!$A$1:$G$25</definedName>
    <definedName name="_xlnm.Print_Area" localSheetId="3">'Rashodi prema funkcijskoj k '!$A$1:$G$7</definedName>
    <definedName name="_xlnm.Print_Area" localSheetId="0">SAŽETAK!$A$1:$K$34</definedName>
  </definedNames>
  <calcPr calcId="179021"/>
</workbook>
</file>

<file path=xl/calcChain.xml><?xml version="1.0" encoding="utf-8"?>
<calcChain xmlns="http://schemas.openxmlformats.org/spreadsheetml/2006/main">
  <c r="F5" i="7" l="1"/>
  <c r="G5" i="7"/>
  <c r="F6" i="7"/>
  <c r="G6" i="7"/>
  <c r="F7" i="7"/>
  <c r="G7" i="7"/>
  <c r="F8" i="7"/>
  <c r="G8" i="7"/>
  <c r="F9" i="7"/>
  <c r="G9" i="7"/>
  <c r="F10" i="7"/>
  <c r="G10" i="7"/>
  <c r="F11" i="7"/>
  <c r="G11" i="7"/>
  <c r="F12" i="7"/>
  <c r="G12" i="7"/>
  <c r="F13" i="7"/>
  <c r="G13" i="7"/>
  <c r="F39" i="7"/>
  <c r="G39" i="7"/>
  <c r="F42" i="7"/>
  <c r="G42" i="7"/>
  <c r="F43" i="7"/>
  <c r="G43" i="7"/>
  <c r="F44" i="7"/>
  <c r="G44" i="7"/>
  <c r="F45" i="7"/>
  <c r="G45" i="7"/>
  <c r="F46" i="7"/>
  <c r="G46" i="7"/>
  <c r="F62" i="7"/>
  <c r="G62" i="7"/>
  <c r="F63" i="7"/>
  <c r="G63" i="7"/>
  <c r="F64" i="7"/>
  <c r="G64" i="7"/>
  <c r="F65" i="7"/>
  <c r="G65" i="7"/>
  <c r="F66" i="7"/>
  <c r="G66" i="7"/>
  <c r="F69" i="7"/>
  <c r="G69" i="7"/>
  <c r="F70" i="7"/>
  <c r="G70" i="7"/>
  <c r="F71" i="7"/>
  <c r="G71" i="7"/>
  <c r="F72" i="7"/>
  <c r="G72" i="7"/>
  <c r="F73" i="7"/>
  <c r="G73" i="7"/>
  <c r="F76" i="7"/>
  <c r="G76" i="7"/>
  <c r="F77" i="7"/>
  <c r="G77" i="7"/>
  <c r="F78" i="7"/>
  <c r="G78" i="7"/>
  <c r="F79" i="7"/>
  <c r="G79" i="7"/>
  <c r="F80" i="7"/>
  <c r="G80" i="7"/>
  <c r="F81" i="7"/>
  <c r="G81" i="7"/>
  <c r="F84" i="7"/>
  <c r="G84" i="7"/>
  <c r="F85" i="7"/>
  <c r="G85" i="7"/>
  <c r="F86" i="7"/>
  <c r="G86" i="7"/>
  <c r="F87" i="7"/>
  <c r="G87" i="7"/>
  <c r="F88" i="7"/>
  <c r="G88" i="7"/>
  <c r="F89" i="7"/>
  <c r="G89" i="7"/>
  <c r="F96" i="7"/>
  <c r="G96" i="7"/>
  <c r="F97" i="7"/>
  <c r="G97" i="7"/>
  <c r="F100" i="7"/>
  <c r="G100" i="7"/>
  <c r="F103" i="7"/>
  <c r="G103" i="7"/>
  <c r="F104" i="7"/>
  <c r="G104" i="7"/>
  <c r="F105" i="7"/>
  <c r="G105" i="7"/>
  <c r="F106" i="7"/>
  <c r="G106" i="7"/>
  <c r="F107" i="7"/>
  <c r="G107" i="7"/>
  <c r="F110" i="7"/>
  <c r="G110" i="7"/>
  <c r="F111" i="7"/>
  <c r="G111" i="7"/>
  <c r="F112" i="7"/>
  <c r="G112" i="7"/>
  <c r="F113" i="7"/>
  <c r="G113" i="7"/>
  <c r="F114" i="7"/>
  <c r="G114" i="7"/>
  <c r="F117" i="7"/>
  <c r="G117" i="7"/>
  <c r="F118" i="7"/>
  <c r="G118" i="7"/>
  <c r="F119" i="7"/>
  <c r="G119" i="7"/>
  <c r="F120" i="7"/>
  <c r="G120" i="7"/>
  <c r="F121" i="7"/>
  <c r="G121" i="7"/>
  <c r="F122" i="7"/>
  <c r="G122" i="7"/>
  <c r="F127" i="7"/>
  <c r="G127" i="7"/>
  <c r="F149" i="7"/>
  <c r="G149" i="7"/>
  <c r="F152" i="7"/>
  <c r="G152" i="7"/>
  <c r="F153" i="7"/>
  <c r="G153" i="7"/>
  <c r="F154" i="7"/>
  <c r="G154" i="7"/>
  <c r="F155" i="7"/>
  <c r="G155" i="7"/>
  <c r="F156" i="7"/>
  <c r="G156" i="7"/>
  <c r="F163" i="7"/>
  <c r="G163" i="7"/>
  <c r="F176" i="7"/>
  <c r="G176" i="7"/>
  <c r="F179" i="7"/>
  <c r="G179" i="7"/>
  <c r="F182" i="7"/>
  <c r="G182" i="7"/>
  <c r="F183" i="7"/>
  <c r="G183" i="7"/>
  <c r="F188" i="7"/>
  <c r="G188" i="7"/>
  <c r="F189" i="7"/>
  <c r="G189" i="7"/>
  <c r="F190" i="7"/>
  <c r="G190" i="7"/>
  <c r="F191" i="7"/>
  <c r="G191" i="7"/>
  <c r="F194" i="7"/>
  <c r="G194" i="7"/>
  <c r="F195" i="7"/>
  <c r="G195" i="7"/>
  <c r="F196" i="7"/>
  <c r="G196" i="7"/>
  <c r="F197" i="7"/>
  <c r="G197" i="7"/>
  <c r="F198" i="7"/>
  <c r="G198" i="7"/>
  <c r="F201" i="7"/>
  <c r="G201" i="7"/>
  <c r="F202" i="7"/>
  <c r="G202" i="7"/>
  <c r="F203" i="7"/>
  <c r="G203" i="7"/>
  <c r="F204" i="7"/>
  <c r="G204" i="7"/>
  <c r="F205" i="7"/>
  <c r="G205" i="7"/>
  <c r="F208" i="7"/>
  <c r="G208" i="7"/>
  <c r="F209" i="7"/>
  <c r="G209" i="7"/>
  <c r="F210" i="7"/>
  <c r="G210" i="7"/>
  <c r="F211" i="7"/>
  <c r="G211" i="7"/>
  <c r="F212" i="7"/>
  <c r="G212" i="7"/>
  <c r="F213" i="7"/>
  <c r="G213" i="7"/>
  <c r="F220" i="7"/>
  <c r="G220" i="7"/>
  <c r="F225" i="7"/>
  <c r="G225" i="7"/>
  <c r="F226" i="7"/>
  <c r="G226" i="7"/>
  <c r="F227" i="7"/>
  <c r="G227" i="7"/>
  <c r="F234" i="7"/>
  <c r="G234" i="7"/>
  <c r="F235" i="7"/>
  <c r="G235" i="7"/>
  <c r="F236" i="7"/>
  <c r="G236" i="7"/>
  <c r="F243" i="7"/>
  <c r="G243" i="7"/>
  <c r="F244" i="7"/>
  <c r="G244" i="7"/>
  <c r="F245" i="7"/>
  <c r="G245" i="7"/>
  <c r="F246" i="7"/>
  <c r="G246" i="7"/>
  <c r="F247" i="7"/>
  <c r="G247" i="7"/>
  <c r="F248" i="7"/>
  <c r="G248" i="7"/>
  <c r="F255" i="7"/>
  <c r="G255" i="7"/>
  <c r="F262" i="7"/>
  <c r="G262" i="7"/>
  <c r="F263" i="7"/>
  <c r="G263" i="7"/>
  <c r="F264" i="7"/>
  <c r="G264" i="7"/>
  <c r="F265" i="7"/>
  <c r="G265" i="7"/>
  <c r="F266" i="7"/>
  <c r="G266" i="7"/>
  <c r="F267" i="7"/>
  <c r="G267" i="7"/>
  <c r="F268" i="7"/>
  <c r="G268" i="7"/>
  <c r="F269" i="7"/>
  <c r="G269" i="7"/>
  <c r="F293" i="7"/>
  <c r="G293" i="7"/>
  <c r="F296" i="7"/>
  <c r="G296" i="7"/>
  <c r="F297" i="7"/>
  <c r="G297" i="7"/>
  <c r="F298" i="7"/>
  <c r="G298" i="7"/>
  <c r="F299" i="7"/>
  <c r="G299" i="7"/>
  <c r="F300" i="7"/>
  <c r="G300" i="7"/>
  <c r="F316" i="7"/>
  <c r="G316" i="7"/>
  <c r="F317" i="7"/>
  <c r="G317" i="7"/>
  <c r="F318" i="7"/>
  <c r="G318" i="7"/>
  <c r="F319" i="7"/>
  <c r="G319" i="7"/>
  <c r="F320" i="7"/>
  <c r="G320" i="7"/>
  <c r="F323" i="7"/>
  <c r="G323" i="7"/>
  <c r="F324" i="7"/>
  <c r="G324" i="7"/>
  <c r="F325" i="7"/>
  <c r="G325" i="7"/>
  <c r="F326" i="7"/>
  <c r="G326" i="7"/>
  <c r="F327" i="7"/>
  <c r="G327" i="7"/>
  <c r="F330" i="7"/>
  <c r="G330" i="7"/>
  <c r="F331" i="7"/>
  <c r="G331" i="7"/>
  <c r="F332" i="7"/>
  <c r="G332" i="7"/>
  <c r="F333" i="7"/>
  <c r="G333" i="7"/>
  <c r="F334" i="7"/>
  <c r="G334" i="7"/>
  <c r="F335" i="7"/>
  <c r="G335" i="7"/>
  <c r="F338" i="7"/>
  <c r="G338" i="7"/>
  <c r="F339" i="7"/>
  <c r="G339" i="7"/>
  <c r="F340" i="7"/>
  <c r="G340" i="7"/>
  <c r="F341" i="7"/>
  <c r="G341" i="7"/>
  <c r="F342" i="7"/>
  <c r="G342" i="7"/>
  <c r="F343" i="7"/>
  <c r="G343" i="7"/>
  <c r="F351" i="7"/>
  <c r="G351" i="7"/>
  <c r="F352" i="7"/>
  <c r="G352" i="7"/>
  <c r="F357" i="7"/>
  <c r="G357" i="7"/>
  <c r="F360" i="7"/>
  <c r="G360" i="7"/>
  <c r="F361" i="7"/>
  <c r="G361" i="7"/>
  <c r="F362" i="7"/>
  <c r="G362" i="7"/>
  <c r="F363" i="7"/>
  <c r="G363" i="7"/>
  <c r="F364" i="7"/>
  <c r="G364" i="7"/>
  <c r="F367" i="7"/>
  <c r="G367" i="7"/>
  <c r="F368" i="7"/>
  <c r="G368" i="7"/>
  <c r="F369" i="7"/>
  <c r="G369" i="7"/>
  <c r="F370" i="7"/>
  <c r="G370" i="7"/>
  <c r="F371" i="7"/>
  <c r="G371" i="7"/>
  <c r="F372" i="7"/>
  <c r="G372" i="7"/>
  <c r="F373" i="7"/>
  <c r="G373" i="7"/>
  <c r="F376" i="7"/>
  <c r="G376" i="7"/>
  <c r="F377" i="7"/>
  <c r="G377" i="7"/>
  <c r="F378" i="7"/>
  <c r="G378" i="7"/>
  <c r="F379" i="7"/>
  <c r="G379" i="7"/>
  <c r="F380" i="7"/>
  <c r="G380" i="7"/>
  <c r="F381" i="7"/>
  <c r="G381" i="7"/>
  <c r="F386" i="7"/>
  <c r="G386" i="7"/>
  <c r="F409" i="7"/>
  <c r="G409" i="7"/>
  <c r="F413" i="7"/>
  <c r="G413" i="7"/>
  <c r="F414" i="7"/>
  <c r="G414" i="7"/>
  <c r="F415" i="7"/>
  <c r="G415" i="7"/>
  <c r="F416" i="7"/>
  <c r="G416" i="7"/>
  <c r="F417" i="7"/>
  <c r="G417" i="7"/>
  <c r="F424" i="7"/>
  <c r="G424" i="7"/>
  <c r="F442" i="7"/>
  <c r="G442" i="7"/>
  <c r="F445" i="7"/>
  <c r="G445" i="7"/>
  <c r="F448" i="7"/>
  <c r="G448" i="7"/>
  <c r="F449" i="7"/>
  <c r="G449" i="7"/>
  <c r="F455" i="7"/>
  <c r="G455" i="7"/>
  <c r="F456" i="7"/>
  <c r="G456" i="7"/>
  <c r="F457" i="7"/>
  <c r="G457" i="7"/>
  <c r="F458" i="7"/>
  <c r="G458" i="7"/>
  <c r="F461" i="7"/>
  <c r="G461" i="7"/>
  <c r="F462" i="7"/>
  <c r="G462" i="7"/>
  <c r="F463" i="7"/>
  <c r="G463" i="7"/>
  <c r="F464" i="7"/>
  <c r="G464" i="7"/>
  <c r="F465" i="7"/>
  <c r="G465" i="7"/>
  <c r="F468" i="7"/>
  <c r="G468" i="7"/>
  <c r="F469" i="7"/>
  <c r="G469" i="7"/>
  <c r="F470" i="7"/>
  <c r="G470" i="7"/>
  <c r="F471" i="7"/>
  <c r="G471" i="7"/>
  <c r="F472" i="7"/>
  <c r="G472" i="7"/>
  <c r="F473" i="7"/>
  <c r="G473" i="7"/>
  <c r="F474" i="7"/>
  <c r="G474" i="7"/>
  <c r="F475" i="7"/>
  <c r="G475" i="7"/>
  <c r="F476" i="7"/>
  <c r="G476" i="7"/>
  <c r="F477" i="7"/>
  <c r="G477" i="7"/>
  <c r="F478" i="7"/>
  <c r="G478" i="7"/>
  <c r="F479" i="7"/>
  <c r="G479" i="7"/>
  <c r="F482" i="7"/>
  <c r="G482" i="7"/>
  <c r="F483" i="7"/>
  <c r="G483" i="7"/>
  <c r="F484" i="7"/>
  <c r="G484" i="7"/>
  <c r="F485" i="7"/>
  <c r="G485" i="7"/>
  <c r="F486" i="7"/>
  <c r="G486" i="7"/>
  <c r="F487" i="7"/>
  <c r="G487" i="7"/>
  <c r="F494" i="7"/>
  <c r="G494" i="7"/>
  <c r="F500" i="7"/>
  <c r="G500" i="7"/>
  <c r="F501" i="7"/>
  <c r="G501" i="7"/>
  <c r="F502" i="7"/>
  <c r="G502" i="7"/>
  <c r="F509" i="7"/>
  <c r="G509" i="7"/>
  <c r="F515" i="7"/>
  <c r="G515" i="7"/>
  <c r="F516" i="7"/>
  <c r="G516" i="7"/>
  <c r="F517" i="7"/>
  <c r="G517" i="7"/>
  <c r="F524" i="7"/>
  <c r="G524" i="7"/>
  <c r="F530" i="7"/>
  <c r="G530" i="7"/>
  <c r="F531" i="7"/>
  <c r="G531" i="7"/>
  <c r="F532" i="7"/>
  <c r="G532" i="7"/>
  <c r="F533" i="7"/>
  <c r="G533" i="7"/>
  <c r="F534" i="7"/>
  <c r="G534" i="7"/>
  <c r="F535" i="7"/>
  <c r="G535" i="7"/>
  <c r="F542" i="7"/>
  <c r="G542" i="7"/>
  <c r="F549" i="7"/>
  <c r="G549" i="7"/>
  <c r="G7" i="4"/>
  <c r="F7" i="4"/>
  <c r="G6" i="4"/>
  <c r="F6" i="4"/>
  <c r="G5" i="4"/>
  <c r="F5" i="4"/>
  <c r="G4" i="4"/>
  <c r="F4" i="4"/>
  <c r="E15" i="3"/>
  <c r="D15" i="3"/>
  <c r="C15" i="3"/>
  <c r="B15" i="3"/>
  <c r="G25" i="3"/>
  <c r="F25" i="3"/>
  <c r="G24" i="3"/>
  <c r="F24" i="3"/>
  <c r="G23" i="3"/>
  <c r="F23" i="3"/>
  <c r="G22" i="3"/>
  <c r="F22" i="3"/>
  <c r="G21" i="3"/>
  <c r="F21" i="3"/>
  <c r="G20" i="3"/>
  <c r="F20" i="3"/>
  <c r="G19" i="3"/>
  <c r="F19" i="3"/>
  <c r="G18" i="3"/>
  <c r="F18" i="3"/>
  <c r="G17" i="3"/>
  <c r="F17" i="3"/>
  <c r="G16" i="3"/>
  <c r="F16" i="3"/>
  <c r="G14" i="3"/>
  <c r="F14" i="3"/>
  <c r="G13" i="3"/>
  <c r="F13" i="3"/>
  <c r="G12" i="3"/>
  <c r="F12" i="3"/>
  <c r="G11" i="3"/>
  <c r="F11" i="3"/>
  <c r="G10" i="3"/>
  <c r="F10" i="3"/>
  <c r="G9" i="3"/>
  <c r="F9" i="3"/>
  <c r="G8" i="3"/>
  <c r="F8" i="3"/>
  <c r="G7" i="3"/>
  <c r="F7" i="3"/>
  <c r="G6" i="3"/>
  <c r="F6" i="3"/>
  <c r="G5" i="3"/>
  <c r="F5" i="3"/>
  <c r="G4" i="3"/>
  <c r="F4" i="3"/>
  <c r="K25" i="2"/>
  <c r="J25" i="2"/>
  <c r="K24" i="2"/>
  <c r="J24" i="2"/>
  <c r="K23" i="2"/>
  <c r="J23" i="2"/>
  <c r="I25" i="2"/>
  <c r="H25" i="2"/>
  <c r="G25" i="2"/>
  <c r="I24" i="2"/>
  <c r="H24" i="2"/>
  <c r="G24" i="2"/>
  <c r="F25" i="2"/>
  <c r="F24" i="2"/>
  <c r="K21" i="2"/>
  <c r="J21" i="2"/>
  <c r="K20" i="2"/>
  <c r="J20" i="2"/>
  <c r="I22" i="2"/>
  <c r="J22" i="2" s="1"/>
  <c r="H22" i="2"/>
  <c r="G22" i="2"/>
  <c r="F22" i="2"/>
  <c r="I14" i="2"/>
  <c r="J14" i="2" s="1"/>
  <c r="H14" i="2"/>
  <c r="G14" i="2"/>
  <c r="I13" i="2"/>
  <c r="K13" i="2" s="1"/>
  <c r="H13" i="2"/>
  <c r="G13" i="2"/>
  <c r="I11" i="2"/>
  <c r="J11" i="2" s="1"/>
  <c r="H11" i="2"/>
  <c r="G11" i="2"/>
  <c r="G9" i="2" s="1"/>
  <c r="I10" i="2"/>
  <c r="K10" i="2" s="1"/>
  <c r="H10" i="2"/>
  <c r="G10" i="2"/>
  <c r="H9" i="2"/>
  <c r="F14" i="2"/>
  <c r="F13" i="2"/>
  <c r="F12" i="2" s="1"/>
  <c r="F11" i="2"/>
  <c r="F10" i="2"/>
  <c r="F9" i="2" s="1"/>
  <c r="G93" i="1"/>
  <c r="F93" i="1"/>
  <c r="G90" i="1"/>
  <c r="F90" i="1"/>
  <c r="G79" i="1"/>
  <c r="F79" i="1"/>
  <c r="G78" i="1"/>
  <c r="F78" i="1"/>
  <c r="G75" i="1"/>
  <c r="F75" i="1"/>
  <c r="G72" i="1"/>
  <c r="F72" i="1"/>
  <c r="G68" i="1"/>
  <c r="F68" i="1"/>
  <c r="G39" i="1"/>
  <c r="F39" i="1"/>
  <c r="G32" i="1"/>
  <c r="F32" i="1"/>
  <c r="G31" i="1"/>
  <c r="F31" i="1"/>
  <c r="G30" i="1"/>
  <c r="F30" i="1"/>
  <c r="G27" i="1"/>
  <c r="F27" i="1"/>
  <c r="G26" i="1"/>
  <c r="F26" i="1"/>
  <c r="G22" i="1"/>
  <c r="F22" i="1"/>
  <c r="G16" i="1"/>
  <c r="F16" i="1"/>
  <c r="G13" i="1"/>
  <c r="F13" i="1"/>
  <c r="G9" i="1"/>
  <c r="F9" i="1"/>
  <c r="G8" i="1"/>
  <c r="F8" i="1"/>
  <c r="F15" i="3" l="1"/>
  <c r="G15" i="3"/>
  <c r="K11" i="2"/>
  <c r="K14" i="2"/>
  <c r="K22" i="2"/>
  <c r="H12" i="2"/>
  <c r="H15" i="2" s="1"/>
  <c r="G12" i="2"/>
  <c r="I9" i="2"/>
  <c r="I12" i="2"/>
  <c r="J10" i="2"/>
  <c r="J13" i="2"/>
  <c r="F15" i="2"/>
  <c r="G15" i="2"/>
  <c r="J12" i="2" l="1"/>
  <c r="K12" i="2"/>
  <c r="I15" i="2"/>
  <c r="J9" i="2"/>
  <c r="K9" i="2"/>
  <c r="J15" i="2" l="1"/>
  <c r="K15" i="2"/>
</calcChain>
</file>

<file path=xl/sharedStrings.xml><?xml version="1.0" encoding="utf-8"?>
<sst xmlns="http://schemas.openxmlformats.org/spreadsheetml/2006/main" count="764" uniqueCount="189">
  <si>
    <t>Oznaka</t>
  </si>
  <si>
    <t>6 Prihodi poslovanja</t>
  </si>
  <si>
    <t>63 Pomoći iz inozemstva i od subjekata unutar općeg proračuna</t>
  </si>
  <si>
    <t>636 Pomoći proračunskim korisnicima iz proračuna koji im nije nadležan</t>
  </si>
  <si>
    <t>6361 Tekuće pomoći proračunskim korisnicima iz proračuna koji im nije nadležan</t>
  </si>
  <si>
    <t>6362 Kapitalne pomoći proračunskim korisnicima iz proračuna koji im nije nadležan</t>
  </si>
  <si>
    <t>65 Prihodi od upravnih i administrativnih pristojbi, pristojbi po posebnim propisima i naknada</t>
  </si>
  <si>
    <t>652 Prihodi po posebnim propisima</t>
  </si>
  <si>
    <t>6526 Ostali nespomenuti prihodi</t>
  </si>
  <si>
    <t>66 Prihodi od prodaje proizvoda i robe te pruženih usluga i prihodi od donacija te povrati po protestiranim jamstvima</t>
  </si>
  <si>
    <t>661 Prihodi od prodaje proizvoda i robe te pruženih usluga</t>
  </si>
  <si>
    <t>6615 Prihodi od pruženih usluga</t>
  </si>
  <si>
    <t>663 Donacije od pravnih i fizičkih osoba izvan općeg proračuna i povrat donacija po protestiranim jamstvima</t>
  </si>
  <si>
    <t>6631 Tekuće donacije</t>
  </si>
  <si>
    <t>6632 Kapitalne donacije</t>
  </si>
  <si>
    <t>67 Prihodi iz nadležnog proračuna i od HZZO-a temeljem ugovornih obveza</t>
  </si>
  <si>
    <t>671 Prihodi iz nadležnog proračuna za financiranje redovne djelatnosti proračunskih korisnika</t>
  </si>
  <si>
    <t>6711 Prihodi iz nadležnog proračuna za financiranje rashoda poslovanja</t>
  </si>
  <si>
    <t>6712 Prihodi iz nadležnog proračuna za financiranje rashoda za nabavu nefinancijske imovine</t>
  </si>
  <si>
    <t>7 Prihodi od prodaje nefinancijske imovine</t>
  </si>
  <si>
    <t>72 Prihodi od prodaje proizvedene dugotrajne imovine</t>
  </si>
  <si>
    <t>721 Prihodi od prodaje građevinskih objekata</t>
  </si>
  <si>
    <t>7211 Stambeni objekti</t>
  </si>
  <si>
    <t>SVEUKUPNO PRIHODI</t>
  </si>
  <si>
    <t>3 Rashodi poslovanja</t>
  </si>
  <si>
    <t>31 Rashodi za zaposlene</t>
  </si>
  <si>
    <t>311 Plaće (Bruto)</t>
  </si>
  <si>
    <t>3111 Plaće za redovan rad</t>
  </si>
  <si>
    <t>312 Ostali rashodi za zaposlene</t>
  </si>
  <si>
    <t>3121 Ostali rashodi za zaposlene</t>
  </si>
  <si>
    <t>313 Doprinosi na plaće</t>
  </si>
  <si>
    <t>3132 Doprinosi za obvezno zdravstveno osiguranje</t>
  </si>
  <si>
    <t>32 Materijalni rashodi</t>
  </si>
  <si>
    <t>321 Naknade troškova zaposlenima</t>
  </si>
  <si>
    <t>3211 Službena putovanja</t>
  </si>
  <si>
    <t>3212 Naknade za prijevoz, za rad na terenu i odvojeni život</t>
  </si>
  <si>
    <t>3213 Stručno usavršavanje zaposlenika</t>
  </si>
  <si>
    <t>3214 Ostale naknade troškova zaposlenima</t>
  </si>
  <si>
    <t>322 Rashodi za materijal i energiju</t>
  </si>
  <si>
    <t>3221 Uredski materijal i ostali materijalni rashodi</t>
  </si>
  <si>
    <t>3222 Materijal i sirovine</t>
  </si>
  <si>
    <t>3223 Energija</t>
  </si>
  <si>
    <t>3224 Materijal i dijelovi za tekuće i investicijsko održavanje</t>
  </si>
  <si>
    <t>3225 Sitni inventar i auto gume</t>
  </si>
  <si>
    <t>3227 Službena, radna i zaštitna odjeća i obuća</t>
  </si>
  <si>
    <t>323 Rashodi za usluge</t>
  </si>
  <si>
    <t>3231 Usluge telefona, pošte i prijevoza</t>
  </si>
  <si>
    <t>3232 Usluge tekućeg i investicijskog održavanja</t>
  </si>
  <si>
    <t>3233 Usluge promidžbe i informiranja</t>
  </si>
  <si>
    <t>3234 Komunalne usluge</t>
  </si>
  <si>
    <t>3235 Zakupnine i najamnine</t>
  </si>
  <si>
    <t>3236 Zdravstvene i veterinarske usluge</t>
  </si>
  <si>
    <t>3237 Intelektualne i osobne usluge</t>
  </si>
  <si>
    <t>3238 Računalne usluge</t>
  </si>
  <si>
    <t>3239 Ostale usluge</t>
  </si>
  <si>
    <t>329 Ostali nespomenuti rashodi poslovanja</t>
  </si>
  <si>
    <t>3292 Premije osiguranja</t>
  </si>
  <si>
    <t>3293 Reprezentacija</t>
  </si>
  <si>
    <t>3294 Članarine</t>
  </si>
  <si>
    <t>3295 Pristojbe i naknade</t>
  </si>
  <si>
    <t>3299 Ostali nespomenuti rashodi poslovanja</t>
  </si>
  <si>
    <t>34 Financijski rashodi</t>
  </si>
  <si>
    <t>343 Ostali financijski rashodi</t>
  </si>
  <si>
    <t>3431 Bankarske usluge i usluge platnog prometa</t>
  </si>
  <si>
    <t>3433 Zatezne kamate</t>
  </si>
  <si>
    <t>37 Naknade građanima i kućanstvima na temelju osiguranja i druge naknade</t>
  </si>
  <si>
    <t>372 Ostale naknade građanima i kućanstvima iz proračuna</t>
  </si>
  <si>
    <t>3722 Naknade građanima i kućanstvima u naravi</t>
  </si>
  <si>
    <t>38 Ostali rashodi</t>
  </si>
  <si>
    <t>381 Tekuće donacije</t>
  </si>
  <si>
    <t>3812 Tekuće donacije u naravi</t>
  </si>
  <si>
    <t>4 Rashodi za nabavu nefinancijske imovine</t>
  </si>
  <si>
    <t>42 Rashodi za nabavu proizvedene dugotrajne imovine</t>
  </si>
  <si>
    <t>421 Građevinski objekti</t>
  </si>
  <si>
    <t>4212 Poslovni objekti</t>
  </si>
  <si>
    <t>422 Postrojenja i oprema</t>
  </si>
  <si>
    <t>4221 Uredska oprema i namještaj</t>
  </si>
  <si>
    <t>4222 Komunikacijska oprema</t>
  </si>
  <si>
    <t>4227 Uređaji, strojevi i oprema za ostale namjene</t>
  </si>
  <si>
    <t>424 Knjige, umjetnička djela i ostale izložbene vrijednosti</t>
  </si>
  <si>
    <t>4241 Knjige</t>
  </si>
  <si>
    <t>426 Nematerijalna proizvedena imovina</t>
  </si>
  <si>
    <t>4262 Ulaganja u računalne programe</t>
  </si>
  <si>
    <t>45 Rashodi za dodatna ulaganja na nefinancijskoj imovini</t>
  </si>
  <si>
    <t>451 Dodatna ulaganja na građevinskim objektima</t>
  </si>
  <si>
    <t>4511 Dodatna ulaganja na građevinskim objektima</t>
  </si>
  <si>
    <t>SVEUKUPNO RASHODI</t>
  </si>
  <si>
    <t>Ostvarenje
2024.</t>
  </si>
  <si>
    <t>IND.
(5/2)</t>
  </si>
  <si>
    <t>IND.
(5/4)</t>
  </si>
  <si>
    <t>Ostvarenje
2025.</t>
  </si>
  <si>
    <t>II. REBALANS
2025.</t>
  </si>
  <si>
    <t>Plan 
2025.</t>
  </si>
  <si>
    <t>I. OPĆI DIO</t>
  </si>
  <si>
    <t xml:space="preserve"> RAČUN PRIHODA I RASHODA </t>
  </si>
  <si>
    <t xml:space="preserve">IZVJEŠTAJ O PRIHODIMA I RASHODIMA PREMA EKONOMSKOJ KLASIFIKACIJI </t>
  </si>
  <si>
    <t>SAŽETAK  RAČUNA PRIHODA I RASHODA I  RAČUNA FINANCIRANJA</t>
  </si>
  <si>
    <t>SAŽETAK  RAČUNA PRIHODA I RASHODA</t>
  </si>
  <si>
    <t>BROJČANA OZNAKA I NAZIV</t>
  </si>
  <si>
    <t>PRIHODI UKUPNO</t>
  </si>
  <si>
    <t>6 PRIHODI POSLOVANJA</t>
  </si>
  <si>
    <t>7 PRIHODI OD PRODAJE NEFINANCIJSKE IMOVINE</t>
  </si>
  <si>
    <t>RASHODI UKUPNO</t>
  </si>
  <si>
    <t>3 RASHODI  POSLOVANJA</t>
  </si>
  <si>
    <t>4 RASHODI ZA NABAVU NEFINANCIJSKE IMOVINE</t>
  </si>
  <si>
    <t>RAZLIKA - VIŠAK MANJAK</t>
  </si>
  <si>
    <t>SAŽETAK RAČUNA FINANCIRANJA</t>
  </si>
  <si>
    <t>8 PRIMICI OD FINANCIJSKE IMOVINE I ZADUŽIVANJA</t>
  </si>
  <si>
    <t>5 IZDACI ZA FINANCIJSKU IMOVINU I OTPLATE ZAJMOVA</t>
  </si>
  <si>
    <t>RAZLIKA PRIMITAKA I IZDATAKA</t>
  </si>
  <si>
    <t>PRENESENI VIŠAK/MANJAK IZ PRETHODNE GODINE</t>
  </si>
  <si>
    <t>SAŽETAK  RAČUNA PRIHODA I RASHODA I  RAČUNA FINANCIRANJA  može sadržavati i dodatne podatke.</t>
  </si>
  <si>
    <t>Napomena:  Iznosi u stupcu "OSTVARENJE/IZVRŠENJE N-1." preračunavaju se iz kuna u eure prema fiksnom tečaju konverzije (1 EUR=7,53450 kuna) i po pravilima za preračunavanje i zaokruživanje.</t>
  </si>
  <si>
    <t xml:space="preserve">Napomena : "N" označava razdoblje </t>
  </si>
  <si>
    <t xml:space="preserve">* Opći i posebni dio izvještaja o izvršenju proračuna sadrži samo izvorni plan ako od donošenja proračuna nije bilo izmjena i dopuna niti izvršenih preraspodjela odnosno izvorni plan i tekući plan ako je od donošenja proračuna bilo naknadno izvršenih preraspodjela.  
Opći i posebni dio izvještaja o izvršenju proračuna sadrži rebalans ako je od donošenja proračuna bilo izmjena i dopuna, odnosno rebalans i tekući plan ako je od izmjena i dopuna proračuna bilo naknadno izvršenih preraspodjela. </t>
  </si>
  <si>
    <t xml:space="preserve">** AKO Opći i Posebni dio izvještaja ne sadrži "TEKUĆI PLAN N.", "INDEKS"("OSTVARENJE/IZVRŠENJE N."/"TEKUĆI PLAN N.") iskazuje se kao "OSTVARENJE/IZVRŠENJE N."/"IZVORNI PLAN N." ODNOSNO "REBALANS N." </t>
  </si>
  <si>
    <t>UKUPNI PRIHODI I PRIMICI I NEUTROŠENA SREDSTVA</t>
  </si>
  <si>
    <t>UKUPNI RASHODI I IZDACI</t>
  </si>
  <si>
    <t>SVEUKUPNO</t>
  </si>
  <si>
    <t>Izvor: 11 Opći prihodi i primici</t>
  </si>
  <si>
    <t>Izvor: 31 Vlastiti prihodi</t>
  </si>
  <si>
    <t>Izvor: 432 PRIHODI ZA POSEBNE NAMJENE - korisnici</t>
  </si>
  <si>
    <t>Izvor: 434 PRIHOD ZA POSEBNE NAMJENE - korisnici</t>
  </si>
  <si>
    <t>Izvor: 50 Pomoći</t>
  </si>
  <si>
    <t>Izvor: 50115 Pomoći iz državnog proračuna kroz opće prihode i primitke - plaće OŠ i SŠ</t>
  </si>
  <si>
    <t>Izvor: 503 POMOĆI IZ NENADLEŽNIH PRORAČUNA - KORISNICI</t>
  </si>
  <si>
    <t>Izvor: 56 Fondovi EU-a</t>
  </si>
  <si>
    <t>Izvor: 611 Donacije</t>
  </si>
  <si>
    <t>Izvor: 711 Prihodi od nefinancijske imovine i nadoknade štete s osnova osiguranja</t>
  </si>
  <si>
    <t xml:space="preserve">UKUPNO PRIHODI </t>
  </si>
  <si>
    <t>UKUPNO RASHODI</t>
  </si>
  <si>
    <t>11 Opći prihodi i primici</t>
  </si>
  <si>
    <t>31 Vlastiti prihodi</t>
  </si>
  <si>
    <t>432 PRIHODI ZA POSEBNE NAMJENE - korisnici</t>
  </si>
  <si>
    <t>434 PRIHOD ZA POSEBNE NAMJENE - korisnici</t>
  </si>
  <si>
    <t>50 Pomoći</t>
  </si>
  <si>
    <t>50115 Pomoći iz državnog proračuna kroz opće prihode i primitke - plaće OŠ i SŠ</t>
  </si>
  <si>
    <t>503 POMOĆI IZ NENADLEŽNIH PRORAČUNA - KORISNICI</t>
  </si>
  <si>
    <t>56 Fondovi EU-a</t>
  </si>
  <si>
    <t>611 Donacije</t>
  </si>
  <si>
    <t>711 Prihodi od nefinancijske imovine i nadoknade štete s osnova osiguranja</t>
  </si>
  <si>
    <t>09 OBRAZOVANJE</t>
  </si>
  <si>
    <t>091 Predškolsko i osnovno obrazovanje</t>
  </si>
  <si>
    <t>096 Dodatne usluge u obrazovanju</t>
  </si>
  <si>
    <t xml:space="preserve"> RAČUN FINANCIRANJA</t>
  </si>
  <si>
    <t>Primici od financijske imovine i zaduživanja</t>
  </si>
  <si>
    <t>Primici od zaduživanja</t>
  </si>
  <si>
    <t>Primljeni krediti i zajmovi od međunarodnih organizacija, institucija i tijela EU te inozemnih vlada</t>
  </si>
  <si>
    <t>Primljeni zajmovi od međunarodnih organizacija</t>
  </si>
  <si>
    <t>….</t>
  </si>
  <si>
    <t>Izdaci za financijsku imovinu i otplate zajmova</t>
  </si>
  <si>
    <t>Izdaci za otplatu glavnice primljenih kredita i zajmova</t>
  </si>
  <si>
    <t>Otplata glavnice primljenih kredita i zajmova od međunarodnih organizacija, institucija i tijela EU te inozemnih vlada</t>
  </si>
  <si>
    <t>Otplata glavnice primljenih zajmova od međunarodnih organizacija</t>
  </si>
  <si>
    <t>…</t>
  </si>
  <si>
    <t>IZVJEŠTAJ RAČUNA FINANCIRANJA PREMA IZVORIMA FINANCIRANJA</t>
  </si>
  <si>
    <t>UKUPNO PRIMICI</t>
  </si>
  <si>
    <t>3 Vlastiti prihodi</t>
  </si>
  <si>
    <t xml:space="preserve">UKUPNO IZDACI </t>
  </si>
  <si>
    <t>Funk. kl.: 0912 Osnovno obrazovanje</t>
  </si>
  <si>
    <t>A200200 MZOM- Plaće OŠ</t>
  </si>
  <si>
    <t>200 MZOM- Plaće OŠ</t>
  </si>
  <si>
    <t>Funk. kl.: 0960 Dodatne usluge u obrazovanju</t>
  </si>
  <si>
    <t>A100128 Pomoćnici u nastavi OŠ i SŠ (EU projekt)</t>
  </si>
  <si>
    <t>158 Pomoćnici u nastavi OŠ i SŠ (EU projekt)</t>
  </si>
  <si>
    <t>T1000107 Školska prehrana učenika (standard)</t>
  </si>
  <si>
    <t>Izvor: 43 Ostali prihodi za posebne namjene</t>
  </si>
  <si>
    <t>A100212 Mjera HZZ - pripravništvo</t>
  </si>
  <si>
    <t>A100191 Shema školskog voća, povrća i mlijeka</t>
  </si>
  <si>
    <t>A100162 Prijenos sredstava od nenadležnih proračuna</t>
  </si>
  <si>
    <t>A100161 Javne potrebe iznad standarda - OSTALO</t>
  </si>
  <si>
    <t>A100159 Javne potrebe iznad standarda - donacije</t>
  </si>
  <si>
    <t>A100142A Prihodi od nefinancijske imovine i nadoknade štete s osnova osiguranja</t>
  </si>
  <si>
    <t>A100041 Županijske javne potrebe OŠ</t>
  </si>
  <si>
    <t>140 Javne potrebe iznad zakonskog standarda</t>
  </si>
  <si>
    <t>A100042 Javne potrebe iznad standarda-vlastiti prihodi</t>
  </si>
  <si>
    <t>125 Program javnih potreba iznad standarda - vlastiti prihodi</t>
  </si>
  <si>
    <t>A100199 Prijevoz učenika OŠ</t>
  </si>
  <si>
    <t>A100035 Operativni plan tekućeg i investicijskog održavanja OŠ</t>
  </si>
  <si>
    <t>A100034A Odgojnoobrazovno, administrativno i tehničko osoblje - posebni dio</t>
  </si>
  <si>
    <t>A100034 Odgojnoobrazovno, administrativno i tehničko osoblje</t>
  </si>
  <si>
    <t>121 Zakonski standardi javnih ustanova OŠ</t>
  </si>
  <si>
    <t>GLAVA: 003-03 PRVA OŠ OGULIN</t>
  </si>
  <si>
    <t>RAZDJEL: 003 Upravni odjel za društvene djelatnosti</t>
  </si>
  <si>
    <t>GLAVA: 003 - 012 PRVA OŠ OGULIN</t>
  </si>
  <si>
    <t>RAZDJEL: 003 - Upravni odjel za školstvo</t>
  </si>
  <si>
    <t>IZVJEŠTAJ PO PROGRAMSKOJ KLASIFIKACIJI</t>
  </si>
  <si>
    <t>IZVJEŠTAJ O IZVRŠENJU FINANCIJSKOG PLANA PRORAČUNSKOG KORISNIKA  003-03-PRVA OSNOVNA ŠKOLA , OGULIN ZA 2025.G.</t>
  </si>
  <si>
    <t>IZVJEŠTAJ RAČUNA FINANCIRANJA PREMA EKONOMSKOJ KLASIFIKACIJI za 003-03 PRVA OSNOVNA ŠKOLA, OGULIN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</si>
</sst>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#,##0.00_ ;\-#,##0.00\ "/>
  </numFmts>
  <fonts count="4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7"/>
      <color theme="1"/>
      <name val="Verdana"/>
      <family val="2"/>
      <charset val="238"/>
    </font>
    <font>
      <sz val="7"/>
      <color rgb="FF000000"/>
      <name val="Verdana"/>
      <family val="2"/>
      <charset val="238"/>
    </font>
    <font>
      <b/>
      <sz val="8"/>
      <color rgb="FF000000"/>
      <name val="Verdana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7"/>
      <color rgb="FF000000"/>
      <name val="Verdana"/>
      <family val="2"/>
      <charset val="238"/>
    </font>
    <font>
      <b/>
      <sz val="10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1"/>
      <color indexed="8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0"/>
      <color rgb="FFFFFFFF"/>
      <name val="Arial"/>
      <family val="2"/>
      <charset val="238"/>
    </font>
    <font>
      <sz val="7"/>
      <name val="Verdana"/>
      <family val="2"/>
      <charset val="238"/>
    </font>
    <font>
      <sz val="11"/>
      <name val="Calibri"/>
      <family val="2"/>
      <charset val="238"/>
      <scheme val="minor"/>
    </font>
    <font>
      <i/>
      <sz val="10"/>
      <name val="Arial"/>
      <family val="2"/>
      <charset val="238"/>
    </font>
    <font>
      <b/>
      <sz val="10"/>
      <color rgb="FF000080"/>
      <name val="Arial"/>
      <family val="2"/>
      <charset val="238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191970"/>
        <bgColor indexed="64"/>
      </patternFill>
    </fill>
    <fill>
      <patternFill patternType="solid">
        <fgColor rgb="FFF0E68C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40E0D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164" fontId="1" fillId="0" borderId="0" applyFont="0" applyFill="0" applyBorder="0" applyAlignment="0" applyProtection="0"/>
  </cellStyleXfs>
  <cellXfs count="124">
    <xf numFmtId="0" fontId="0" fillId="0" borderId="0" xfId="0"/>
    <xf numFmtId="0" fontId="18" fillId="0" borderId="0" xfId="0" applyFont="1"/>
    <xf numFmtId="0" fontId="19" fillId="0" borderId="0" xfId="0" applyFont="1"/>
    <xf numFmtId="0" fontId="19" fillId="33" borderId="0" xfId="0" applyFont="1" applyFill="1"/>
    <xf numFmtId="0" fontId="23" fillId="33" borderId="0" xfId="0" applyFont="1" applyFill="1"/>
    <xf numFmtId="0" fontId="24" fillId="34" borderId="10" xfId="0" applyFont="1" applyFill="1" applyBorder="1" applyAlignment="1">
      <alignment horizontal="center" vertical="center" wrapText="1"/>
    </xf>
    <xf numFmtId="0" fontId="21" fillId="33" borderId="10" xfId="0" applyFont="1" applyFill="1" applyBorder="1" applyAlignment="1">
      <alignment horizontal="left" wrapText="1"/>
    </xf>
    <xf numFmtId="4" fontId="21" fillId="33" borderId="10" xfId="0" applyNumberFormat="1" applyFont="1" applyFill="1" applyBorder="1" applyAlignment="1">
      <alignment horizontal="right" wrapText="1"/>
    </xf>
    <xf numFmtId="0" fontId="22" fillId="33" borderId="10" xfId="0" applyFont="1" applyFill="1" applyBorder="1" applyAlignment="1">
      <alignment horizontal="left" vertical="center" wrapText="1"/>
    </xf>
    <xf numFmtId="4" fontId="22" fillId="33" borderId="10" xfId="0" applyNumberFormat="1" applyFont="1" applyFill="1" applyBorder="1" applyAlignment="1">
      <alignment horizontal="right" vertical="center" wrapText="1"/>
    </xf>
    <xf numFmtId="4" fontId="23" fillId="33" borderId="10" xfId="0" applyNumberFormat="1" applyFont="1" applyFill="1" applyBorder="1" applyAlignment="1">
      <alignment horizontal="right" vertical="center" wrapText="1"/>
    </xf>
    <xf numFmtId="0" fontId="21" fillId="33" borderId="10" xfId="0" applyFont="1" applyFill="1" applyBorder="1" applyAlignment="1">
      <alignment horizontal="left" vertical="center" wrapText="1"/>
    </xf>
    <xf numFmtId="4" fontId="21" fillId="33" borderId="10" xfId="0" applyNumberFormat="1" applyFont="1" applyFill="1" applyBorder="1" applyAlignment="1">
      <alignment horizontal="right" vertical="center" wrapText="1"/>
    </xf>
    <xf numFmtId="4" fontId="21" fillId="33" borderId="10" xfId="0" applyNumberFormat="1" applyFont="1" applyFill="1" applyBorder="1" applyAlignment="1">
      <alignment vertical="center" wrapText="1"/>
    </xf>
    <xf numFmtId="4" fontId="19" fillId="33" borderId="10" xfId="0" applyNumberFormat="1" applyFont="1" applyFill="1" applyBorder="1" applyAlignment="1">
      <alignment vertical="center" wrapText="1"/>
    </xf>
    <xf numFmtId="0" fontId="25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/>
    </xf>
    <xf numFmtId="0" fontId="27" fillId="35" borderId="0" xfId="0" applyFont="1" applyFill="1" applyAlignment="1">
      <alignment horizontal="center" vertical="center" wrapText="1"/>
    </xf>
    <xf numFmtId="0" fontId="28" fillId="35" borderId="0" xfId="0" applyFont="1" applyFill="1" applyAlignment="1">
      <alignment vertical="center" wrapText="1"/>
    </xf>
    <xf numFmtId="0" fontId="0" fillId="35" borderId="0" xfId="0" applyFill="1"/>
    <xf numFmtId="0" fontId="25" fillId="35" borderId="0" xfId="0" applyFont="1" applyFill="1" applyAlignment="1">
      <alignment horizontal="center" vertical="center" wrapText="1"/>
    </xf>
    <xf numFmtId="0" fontId="29" fillId="35" borderId="0" xfId="0" applyFont="1" applyFill="1" applyAlignment="1">
      <alignment wrapText="1"/>
    </xf>
    <xf numFmtId="0" fontId="16" fillId="35" borderId="11" xfId="0" applyFont="1" applyFill="1" applyBorder="1" applyAlignment="1">
      <alignment horizontal="center" vertical="center"/>
    </xf>
    <xf numFmtId="0" fontId="31" fillId="35" borderId="11" xfId="0" applyFont="1" applyFill="1" applyBorder="1" applyAlignment="1">
      <alignment horizontal="right" vertical="center"/>
    </xf>
    <xf numFmtId="0" fontId="24" fillId="0" borderId="10" xfId="0" quotePrefix="1" applyFont="1" applyBorder="1" applyAlignment="1">
      <alignment horizontal="center" vertical="center" wrapText="1"/>
    </xf>
    <xf numFmtId="0" fontId="24" fillId="35" borderId="10" xfId="0" applyFont="1" applyFill="1" applyBorder="1" applyAlignment="1">
      <alignment horizontal="center" vertical="center" wrapText="1"/>
    </xf>
    <xf numFmtId="0" fontId="32" fillId="0" borderId="10" xfId="0" quotePrefix="1" applyFont="1" applyBorder="1" applyAlignment="1">
      <alignment horizontal="center" vertical="center" wrapText="1"/>
    </xf>
    <xf numFmtId="0" fontId="32" fillId="35" borderId="10" xfId="0" applyFont="1" applyFill="1" applyBorder="1" applyAlignment="1">
      <alignment horizontal="center" vertical="center" wrapText="1"/>
    </xf>
    <xf numFmtId="0" fontId="33" fillId="0" borderId="0" xfId="0" applyFont="1"/>
    <xf numFmtId="4" fontId="24" fillId="34" borderId="10" xfId="0" applyNumberFormat="1" applyFont="1" applyFill="1" applyBorder="1" applyAlignment="1">
      <alignment horizontal="right"/>
    </xf>
    <xf numFmtId="4" fontId="24" fillId="0" borderId="10" xfId="0" applyNumberFormat="1" applyFont="1" applyBorder="1" applyAlignment="1">
      <alignment horizontal="right"/>
    </xf>
    <xf numFmtId="0" fontId="34" fillId="34" borderId="12" xfId="0" applyFont="1" applyFill="1" applyBorder="1" applyAlignment="1">
      <alignment horizontal="left" vertical="center"/>
    </xf>
    <xf numFmtId="0" fontId="35" fillId="34" borderId="13" xfId="0" applyFont="1" applyFill="1" applyBorder="1" applyAlignment="1">
      <alignment vertical="center"/>
    </xf>
    <xf numFmtId="0" fontId="36" fillId="35" borderId="0" xfId="0" applyFont="1" applyFill="1" applyAlignment="1">
      <alignment horizontal="center" vertical="center" wrapText="1"/>
    </xf>
    <xf numFmtId="0" fontId="28" fillId="35" borderId="0" xfId="0" applyFont="1" applyFill="1"/>
    <xf numFmtId="0" fontId="0" fillId="34" borderId="0" xfId="0" applyFill="1"/>
    <xf numFmtId="0" fontId="37" fillId="35" borderId="0" xfId="0" quotePrefix="1" applyFont="1" applyFill="1" applyAlignment="1">
      <alignment horizontal="left" wrapText="1"/>
    </xf>
    <xf numFmtId="0" fontId="38" fillId="35" borderId="0" xfId="0" applyFont="1" applyFill="1" applyAlignment="1">
      <alignment wrapText="1"/>
    </xf>
    <xf numFmtId="3" fontId="25" fillId="35" borderId="0" xfId="0" applyNumberFormat="1" applyFont="1" applyFill="1" applyAlignment="1">
      <alignment horizontal="right"/>
    </xf>
    <xf numFmtId="0" fontId="37" fillId="0" borderId="0" xfId="0" quotePrefix="1" applyFont="1" applyAlignment="1">
      <alignment horizontal="left" wrapText="1"/>
    </xf>
    <xf numFmtId="0" fontId="38" fillId="0" borderId="0" xfId="0" applyFont="1" applyAlignment="1">
      <alignment wrapText="1"/>
    </xf>
    <xf numFmtId="3" fontId="25" fillId="0" borderId="0" xfId="0" applyNumberFormat="1" applyFont="1" applyAlignment="1">
      <alignment horizontal="right"/>
    </xf>
    <xf numFmtId="4" fontId="39" fillId="34" borderId="10" xfId="0" applyNumberFormat="1" applyFont="1" applyFill="1" applyBorder="1" applyAlignment="1">
      <alignment horizontal="right"/>
    </xf>
    <xf numFmtId="4" fontId="41" fillId="37" borderId="10" xfId="0" applyNumberFormat="1" applyFont="1" applyFill="1" applyBorder="1" applyAlignment="1">
      <alignment horizontal="right" vertical="center" wrapText="1"/>
    </xf>
    <xf numFmtId="0" fontId="19" fillId="37" borderId="0" xfId="0" applyFont="1" applyFill="1"/>
    <xf numFmtId="4" fontId="22" fillId="0" borderId="10" xfId="0" applyNumberFormat="1" applyFont="1" applyBorder="1" applyAlignment="1">
      <alignment horizontal="right" vertical="center" wrapText="1"/>
    </xf>
    <xf numFmtId="0" fontId="19" fillId="38" borderId="0" xfId="0" applyFont="1" applyFill="1"/>
    <xf numFmtId="0" fontId="42" fillId="0" borderId="0" xfId="0" applyFont="1" applyFill="1"/>
    <xf numFmtId="0" fontId="43" fillId="0" borderId="0" xfId="0" applyFont="1" applyFill="1"/>
    <xf numFmtId="0" fontId="41" fillId="37" borderId="10" xfId="0" applyFont="1" applyFill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4" fontId="41" fillId="37" borderId="10" xfId="1" applyNumberFormat="1" applyFont="1" applyFill="1" applyBorder="1" applyAlignment="1">
      <alignment horizontal="right" vertical="center" wrapText="1"/>
    </xf>
    <xf numFmtId="4" fontId="22" fillId="0" borderId="10" xfId="1" applyNumberFormat="1" applyFont="1" applyBorder="1" applyAlignment="1">
      <alignment horizontal="right" vertical="center" wrapText="1"/>
    </xf>
    <xf numFmtId="4" fontId="18" fillId="0" borderId="0" xfId="0" applyNumberFormat="1" applyFont="1"/>
    <xf numFmtId="0" fontId="27" fillId="0" borderId="0" xfId="0" applyFont="1" applyAlignment="1">
      <alignment horizontal="center" vertical="center" wrapText="1"/>
    </xf>
    <xf numFmtId="0" fontId="28" fillId="0" borderId="0" xfId="0" applyFont="1" applyAlignment="1">
      <alignment vertical="center" wrapText="1"/>
    </xf>
    <xf numFmtId="0" fontId="34" fillId="35" borderId="10" xfId="0" applyFont="1" applyFill="1" applyBorder="1" applyAlignment="1">
      <alignment horizontal="left" vertical="center" wrapText="1"/>
    </xf>
    <xf numFmtId="165" fontId="28" fillId="35" borderId="10" xfId="43" applyNumberFormat="1" applyFont="1" applyFill="1" applyBorder="1" applyAlignment="1">
      <alignment horizontal="right" vertical="center"/>
    </xf>
    <xf numFmtId="0" fontId="35" fillId="35" borderId="10" xfId="0" applyFont="1" applyFill="1" applyBorder="1" applyAlignment="1">
      <alignment horizontal="left" vertical="center" wrapText="1"/>
    </xf>
    <xf numFmtId="0" fontId="35" fillId="35" borderId="10" xfId="0" quotePrefix="1" applyFont="1" applyFill="1" applyBorder="1" applyAlignment="1">
      <alignment horizontal="left" vertical="center"/>
    </xf>
    <xf numFmtId="0" fontId="35" fillId="35" borderId="10" xfId="0" quotePrefix="1" applyFont="1" applyFill="1" applyBorder="1" applyAlignment="1">
      <alignment horizontal="left" vertical="center" wrapText="1"/>
    </xf>
    <xf numFmtId="0" fontId="44" fillId="35" borderId="10" xfId="0" quotePrefix="1" applyFont="1" applyFill="1" applyBorder="1" applyAlignment="1">
      <alignment horizontal="left" vertical="center"/>
    </xf>
    <xf numFmtId="0" fontId="44" fillId="35" borderId="10" xfId="0" quotePrefix="1" applyFont="1" applyFill="1" applyBorder="1" applyAlignment="1">
      <alignment horizontal="left" vertical="center" wrapText="1"/>
    </xf>
    <xf numFmtId="0" fontId="34" fillId="35" borderId="10" xfId="0" applyFont="1" applyFill="1" applyBorder="1" applyAlignment="1">
      <alignment horizontal="left" vertical="center"/>
    </xf>
    <xf numFmtId="0" fontId="34" fillId="35" borderId="10" xfId="0" applyFont="1" applyFill="1" applyBorder="1" applyAlignment="1">
      <alignment vertical="center" wrapText="1"/>
    </xf>
    <xf numFmtId="0" fontId="35" fillId="35" borderId="10" xfId="0" applyFont="1" applyFill="1" applyBorder="1" applyAlignment="1">
      <alignment vertical="center" wrapText="1"/>
    </xf>
    <xf numFmtId="0" fontId="35" fillId="35" borderId="10" xfId="0" applyFont="1" applyFill="1" applyBorder="1" applyAlignment="1">
      <alignment horizontal="left" vertical="center"/>
    </xf>
    <xf numFmtId="0" fontId="44" fillId="35" borderId="10" xfId="0" applyFont="1" applyFill="1" applyBorder="1" applyAlignment="1">
      <alignment horizontal="left" vertical="center" wrapText="1" indent="1"/>
    </xf>
    <xf numFmtId="0" fontId="19" fillId="39" borderId="0" xfId="0" applyFont="1" applyFill="1"/>
    <xf numFmtId="0" fontId="19" fillId="40" borderId="0" xfId="0" applyFont="1" applyFill="1"/>
    <xf numFmtId="0" fontId="19" fillId="41" borderId="0" xfId="0" applyFont="1" applyFill="1"/>
    <xf numFmtId="4" fontId="41" fillId="37" borderId="10" xfId="0" applyNumberFormat="1" applyFont="1" applyFill="1" applyBorder="1" applyAlignment="1">
      <alignment horizontal="right" wrapText="1"/>
    </xf>
    <xf numFmtId="0" fontId="41" fillId="37" borderId="10" xfId="0" applyFont="1" applyFill="1" applyBorder="1" applyAlignment="1">
      <alignment horizontal="left" wrapText="1"/>
    </xf>
    <xf numFmtId="0" fontId="20" fillId="0" borderId="10" xfId="0" applyFont="1" applyBorder="1" applyAlignment="1">
      <alignment horizontal="center" vertical="center" wrapText="1"/>
    </xf>
    <xf numFmtId="0" fontId="41" fillId="41" borderId="10" xfId="0" applyFont="1" applyFill="1" applyBorder="1" applyAlignment="1">
      <alignment horizontal="left" vertical="center" wrapText="1"/>
    </xf>
    <xf numFmtId="0" fontId="45" fillId="40" borderId="10" xfId="0" applyFont="1" applyFill="1" applyBorder="1" applyAlignment="1">
      <alignment horizontal="left" vertical="center" wrapText="1"/>
    </xf>
    <xf numFmtId="0" fontId="22" fillId="38" borderId="10" xfId="0" applyFont="1" applyFill="1" applyBorder="1" applyAlignment="1">
      <alignment horizontal="left" vertical="center" wrapText="1"/>
    </xf>
    <xf numFmtId="0" fontId="22" fillId="39" borderId="10" xfId="0" applyFont="1" applyFill="1" applyBorder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4" fontId="41" fillId="41" borderId="10" xfId="0" applyNumberFormat="1" applyFont="1" applyFill="1" applyBorder="1" applyAlignment="1">
      <alignment horizontal="right" vertical="center" wrapText="1"/>
    </xf>
    <xf numFmtId="4" fontId="45" fillId="40" borderId="10" xfId="0" applyNumberFormat="1" applyFont="1" applyFill="1" applyBorder="1" applyAlignment="1">
      <alignment horizontal="right" vertical="center" wrapText="1"/>
    </xf>
    <xf numFmtId="4" fontId="22" fillId="38" borderId="10" xfId="0" applyNumberFormat="1" applyFont="1" applyFill="1" applyBorder="1" applyAlignment="1">
      <alignment horizontal="right" vertical="center" wrapText="1"/>
    </xf>
    <xf numFmtId="4" fontId="22" fillId="39" borderId="10" xfId="0" applyNumberFormat="1" applyFont="1" applyFill="1" applyBorder="1" applyAlignment="1">
      <alignment horizontal="right" vertical="center" wrapText="1"/>
    </xf>
    <xf numFmtId="0" fontId="18" fillId="0" borderId="0" xfId="0" applyFont="1" applyAlignment="1">
      <alignment horizontal="right" vertical="center"/>
    </xf>
    <xf numFmtId="0" fontId="22" fillId="42" borderId="10" xfId="0" applyFont="1" applyFill="1" applyBorder="1" applyAlignment="1">
      <alignment horizontal="left" vertical="center" wrapText="1"/>
    </xf>
    <xf numFmtId="4" fontId="22" fillId="42" borderId="10" xfId="0" applyNumberFormat="1" applyFont="1" applyFill="1" applyBorder="1" applyAlignment="1">
      <alignment horizontal="right" vertical="center" wrapText="1"/>
    </xf>
    <xf numFmtId="4" fontId="23" fillId="42" borderId="10" xfId="0" applyNumberFormat="1" applyFont="1" applyFill="1" applyBorder="1" applyAlignment="1">
      <alignment horizontal="right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wrapText="1"/>
    </xf>
    <xf numFmtId="0" fontId="34" fillId="0" borderId="0" xfId="0" applyFont="1" applyAlignment="1">
      <alignment horizontal="left" vertical="top" wrapText="1"/>
    </xf>
    <xf numFmtId="0" fontId="16" fillId="0" borderId="0" xfId="0" applyFont="1" applyAlignment="1">
      <alignment horizontal="left" vertical="top" wrapText="1"/>
    </xf>
    <xf numFmtId="0" fontId="39" fillId="34" borderId="12" xfId="0" quotePrefix="1" applyFont="1" applyFill="1" applyBorder="1" applyAlignment="1">
      <alignment horizontal="left" vertical="center" wrapText="1"/>
    </xf>
    <xf numFmtId="0" fontId="40" fillId="34" borderId="13" xfId="0" applyFont="1" applyFill="1" applyBorder="1" applyAlignment="1">
      <alignment vertical="center" wrapText="1"/>
    </xf>
    <xf numFmtId="0" fontId="14" fillId="36" borderId="15" xfId="0" applyFont="1" applyFill="1" applyBorder="1" applyAlignment="1">
      <alignment horizontal="center" vertical="center"/>
    </xf>
    <xf numFmtId="0" fontId="24" fillId="34" borderId="12" xfId="0" applyFont="1" applyFill="1" applyBorder="1" applyAlignment="1">
      <alignment horizontal="left" vertical="center" wrapText="1"/>
    </xf>
    <xf numFmtId="0" fontId="24" fillId="34" borderId="13" xfId="0" applyFont="1" applyFill="1" applyBorder="1" applyAlignment="1">
      <alignment horizontal="left" vertical="center" wrapText="1"/>
    </xf>
    <xf numFmtId="0" fontId="24" fillId="34" borderId="14" xfId="0" applyFont="1" applyFill="1" applyBorder="1" applyAlignment="1">
      <alignment horizontal="left" vertical="center" wrapText="1"/>
    </xf>
    <xf numFmtId="0" fontId="39" fillId="34" borderId="12" xfId="0" applyFont="1" applyFill="1" applyBorder="1" applyAlignment="1">
      <alignment horizontal="left" vertical="center" wrapText="1"/>
    </xf>
    <xf numFmtId="0" fontId="39" fillId="34" borderId="13" xfId="0" applyFont="1" applyFill="1" applyBorder="1" applyAlignment="1">
      <alignment horizontal="left" vertical="center" wrapText="1"/>
    </xf>
    <xf numFmtId="0" fontId="39" fillId="34" borderId="14" xfId="0" applyFont="1" applyFill="1" applyBorder="1" applyAlignment="1">
      <alignment horizontal="left" vertical="center" wrapText="1"/>
    </xf>
    <xf numFmtId="0" fontId="37" fillId="35" borderId="0" xfId="0" quotePrefix="1" applyFont="1" applyFill="1" applyAlignment="1">
      <alignment horizontal="left" wrapText="1"/>
    </xf>
    <xf numFmtId="0" fontId="34" fillId="0" borderId="12" xfId="0" applyFont="1" applyBorder="1" applyAlignment="1">
      <alignment horizontal="left" vertical="center" wrapText="1"/>
    </xf>
    <xf numFmtId="0" fontId="35" fillId="0" borderId="13" xfId="0" applyFont="1" applyBorder="1" applyAlignment="1">
      <alignment vertical="center" wrapText="1"/>
    </xf>
    <xf numFmtId="0" fontId="32" fillId="0" borderId="10" xfId="0" quotePrefix="1" applyFont="1" applyBorder="1" applyAlignment="1">
      <alignment horizontal="center" wrapText="1"/>
    </xf>
    <xf numFmtId="0" fontId="32" fillId="0" borderId="12" xfId="0" quotePrefix="1" applyFont="1" applyBorder="1" applyAlignment="1">
      <alignment horizontal="center" wrapText="1"/>
    </xf>
    <xf numFmtId="0" fontId="34" fillId="34" borderId="12" xfId="0" applyFont="1" applyFill="1" applyBorder="1" applyAlignment="1">
      <alignment horizontal="left" vertical="center" wrapText="1"/>
    </xf>
    <xf numFmtId="0" fontId="35" fillId="34" borderId="13" xfId="0" applyFont="1" applyFill="1" applyBorder="1" applyAlignment="1">
      <alignment vertical="center" wrapText="1"/>
    </xf>
    <xf numFmtId="0" fontId="35" fillId="34" borderId="13" xfId="0" applyFont="1" applyFill="1" applyBorder="1" applyAlignment="1">
      <alignment vertical="center"/>
    </xf>
    <xf numFmtId="0" fontId="35" fillId="0" borderId="13" xfId="0" applyFont="1" applyBorder="1" applyAlignment="1">
      <alignment vertical="center"/>
    </xf>
    <xf numFmtId="0" fontId="34" fillId="0" borderId="12" xfId="0" quotePrefix="1" applyFont="1" applyBorder="1" applyAlignment="1">
      <alignment horizontal="left" vertical="center"/>
    </xf>
    <xf numFmtId="0" fontId="34" fillId="0" borderId="12" xfId="0" quotePrefix="1" applyFont="1" applyBorder="1" applyAlignment="1">
      <alignment horizontal="left" vertical="center" wrapText="1"/>
    </xf>
    <xf numFmtId="0" fontId="34" fillId="34" borderId="12" xfId="0" quotePrefix="1" applyFont="1" applyFill="1" applyBorder="1" applyAlignment="1">
      <alignment horizontal="left" vertical="center" wrapText="1"/>
    </xf>
    <xf numFmtId="0" fontId="30" fillId="35" borderId="11" xfId="0" applyFont="1" applyFill="1" applyBorder="1" applyAlignment="1">
      <alignment horizontal="left" wrapText="1"/>
    </xf>
    <xf numFmtId="0" fontId="24" fillId="0" borderId="12" xfId="0" quotePrefix="1" applyFont="1" applyBorder="1" applyAlignment="1">
      <alignment horizontal="center" wrapText="1"/>
    </xf>
    <xf numFmtId="0" fontId="24" fillId="0" borderId="13" xfId="0" quotePrefix="1" applyFont="1" applyBorder="1" applyAlignment="1">
      <alignment horizontal="center" wrapText="1"/>
    </xf>
    <xf numFmtId="0" fontId="24" fillId="0" borderId="14" xfId="0" quotePrefix="1" applyFont="1" applyBorder="1" applyAlignment="1">
      <alignment horizontal="center" wrapText="1"/>
    </xf>
    <xf numFmtId="0" fontId="34" fillId="0" borderId="13" xfId="0" applyFont="1" applyBorder="1" applyAlignment="1">
      <alignment horizontal="left" vertical="center" wrapText="1"/>
    </xf>
    <xf numFmtId="0" fontId="34" fillId="0" borderId="14" xfId="0" applyFont="1" applyBorder="1" applyAlignment="1">
      <alignment horizontal="left" vertical="center" wrapText="1"/>
    </xf>
    <xf numFmtId="0" fontId="25" fillId="36" borderId="0" xfId="0" applyFont="1" applyFill="1" applyAlignment="1">
      <alignment horizontal="center" vertical="center" wrapText="1"/>
    </xf>
    <xf numFmtId="0" fontId="25" fillId="35" borderId="0" xfId="0" applyFont="1" applyFill="1" applyAlignment="1">
      <alignment horizontal="center" vertical="center" wrapText="1"/>
    </xf>
    <xf numFmtId="0" fontId="26" fillId="35" borderId="0" xfId="0" applyFont="1" applyFill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0" fontId="24" fillId="34" borderId="10" xfId="0" applyFont="1" applyFill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</cellXfs>
  <cellStyles count="44">
    <cellStyle name="20% - Isticanje1" xfId="20" builtinId="30" customBuiltin="1"/>
    <cellStyle name="20% - Isticanje2" xfId="24" builtinId="34" customBuiltin="1"/>
    <cellStyle name="20% - Isticanje3" xfId="28" builtinId="38" customBuiltin="1"/>
    <cellStyle name="20% - Isticanje4" xfId="32" builtinId="42" customBuiltin="1"/>
    <cellStyle name="20% - Isticanje5" xfId="36" builtinId="46" customBuiltin="1"/>
    <cellStyle name="20% - Isticanje6" xfId="40" builtinId="50" customBuiltin="1"/>
    <cellStyle name="40% - Isticanje1" xfId="21" builtinId="31" customBuiltin="1"/>
    <cellStyle name="40% - Isticanje2" xfId="25" builtinId="35" customBuiltin="1"/>
    <cellStyle name="40% - Isticanje3" xfId="29" builtinId="39" customBuiltin="1"/>
    <cellStyle name="40% - Isticanje4" xfId="33" builtinId="43" customBuiltin="1"/>
    <cellStyle name="40% - Isticanje5" xfId="37" builtinId="47" customBuiltin="1"/>
    <cellStyle name="40% - Isticanje6" xfId="41" builtinId="51" customBuiltin="1"/>
    <cellStyle name="60% - Isticanje1" xfId="22" builtinId="32" customBuiltin="1"/>
    <cellStyle name="60% - Isticanje2" xfId="26" builtinId="36" customBuiltin="1"/>
    <cellStyle name="60% - Isticanje3" xfId="30" builtinId="40" customBuiltin="1"/>
    <cellStyle name="60% - Isticanje4" xfId="34" builtinId="44" customBuiltin="1"/>
    <cellStyle name="60% - Isticanje5" xfId="38" builtinId="48" customBuiltin="1"/>
    <cellStyle name="60% - Isticanje6" xfId="42" builtinId="52" customBuiltin="1"/>
    <cellStyle name="Bilješka" xfId="16" builtinId="10" customBuiltin="1"/>
    <cellStyle name="Dobro" xfId="7" builtinId="26" customBuiltin="1"/>
    <cellStyle name="Isticanje1" xfId="19" builtinId="29" customBuiltin="1"/>
    <cellStyle name="Isticanje2" xfId="23" builtinId="33" customBuiltin="1"/>
    <cellStyle name="Isticanje3" xfId="27" builtinId="37" customBuiltin="1"/>
    <cellStyle name="Isticanje4" xfId="31" builtinId="41" customBuiltin="1"/>
    <cellStyle name="Isticanje5" xfId="35" builtinId="45" customBuiltin="1"/>
    <cellStyle name="Isticanje6" xfId="39" builtinId="49" customBuiltin="1"/>
    <cellStyle name="Izlaz" xfId="11" builtinId="21" customBuiltin="1"/>
    <cellStyle name="Izračun" xfId="12" builtinId="22" customBuiltin="1"/>
    <cellStyle name="Loše" xfId="8" builtinId="27" customBuiltin="1"/>
    <cellStyle name="Naslov" xfId="2" builtinId="15" customBuiltin="1"/>
    <cellStyle name="Naslov 1" xfId="3" builtinId="16" customBuiltin="1"/>
    <cellStyle name="Naslov 2" xfId="4" builtinId="17" customBuiltin="1"/>
    <cellStyle name="Naslov 3" xfId="5" builtinId="18" customBuiltin="1"/>
    <cellStyle name="Naslov 4" xfId="6" builtinId="19" customBuiltin="1"/>
    <cellStyle name="Neutralno" xfId="9" builtinId="28" customBuiltin="1"/>
    <cellStyle name="Normalno" xfId="0" builtinId="0"/>
    <cellStyle name="Povezana ćelija" xfId="13" builtinId="24" customBuiltin="1"/>
    <cellStyle name="Provjera ćelije" xfId="14" builtinId="23" customBuiltin="1"/>
    <cellStyle name="Tekst objašnjenja" xfId="17" builtinId="53" customBuiltin="1"/>
    <cellStyle name="Tekst upozorenja" xfId="15" builtinId="11" customBuiltin="1"/>
    <cellStyle name="Ukupni zbroj" xfId="18" builtinId="25" customBuiltin="1"/>
    <cellStyle name="Unos" xfId="10" builtinId="20" customBuiltin="1"/>
    <cellStyle name="Zarez" xfId="1" builtinId="3"/>
    <cellStyle name="Zarez 2" xfId="43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P34"/>
  <sheetViews>
    <sheetView topLeftCell="A4" workbookViewId="0">
      <selection activeCell="L20" sqref="L20"/>
    </sheetView>
  </sheetViews>
  <sheetFormatPr defaultRowHeight="15" x14ac:dyDescent="0.25"/>
  <cols>
    <col min="5" max="5" width="25.28515625" customWidth="1"/>
    <col min="6" max="9" width="14.7109375" customWidth="1"/>
    <col min="10" max="11" width="11.28515625" customWidth="1"/>
    <col min="12" max="12" width="11.7109375" customWidth="1"/>
  </cols>
  <sheetData>
    <row r="1" spans="1:11" ht="42" customHeight="1" x14ac:dyDescent="0.25">
      <c r="A1" s="118" t="s">
        <v>187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</row>
    <row r="2" spans="1:11" ht="15.75" customHeight="1" x14ac:dyDescent="0.25">
      <c r="A2" s="119" t="s">
        <v>93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6.75" customHeight="1" x14ac:dyDescent="0.25">
      <c r="A3" s="120"/>
      <c r="B3" s="120"/>
      <c r="C3" s="120"/>
      <c r="D3" s="17"/>
      <c r="E3" s="17"/>
      <c r="F3" s="17"/>
      <c r="G3" s="17"/>
      <c r="H3" s="17"/>
      <c r="I3" s="18"/>
      <c r="J3" s="18"/>
      <c r="K3" s="19"/>
    </row>
    <row r="4" spans="1:11" ht="18" customHeight="1" x14ac:dyDescent="0.25">
      <c r="A4" s="119" t="s">
        <v>96</v>
      </c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1" ht="18" customHeight="1" x14ac:dyDescent="0.25">
      <c r="A5" s="20"/>
      <c r="B5" s="21"/>
      <c r="C5" s="21"/>
      <c r="D5" s="21"/>
      <c r="E5" s="21"/>
      <c r="F5" s="21"/>
      <c r="G5" s="21"/>
      <c r="H5" s="21"/>
      <c r="I5" s="21"/>
      <c r="J5" s="21"/>
      <c r="K5" s="19"/>
    </row>
    <row r="6" spans="1:11" x14ac:dyDescent="0.25">
      <c r="A6" s="112" t="s">
        <v>97</v>
      </c>
      <c r="B6" s="112"/>
      <c r="C6" s="112"/>
      <c r="D6" s="112"/>
      <c r="E6" s="112"/>
      <c r="F6" s="22"/>
      <c r="G6" s="22"/>
      <c r="H6" s="22"/>
      <c r="I6" s="22"/>
      <c r="J6" s="23"/>
      <c r="K6" s="19"/>
    </row>
    <row r="7" spans="1:11" ht="25.5" x14ac:dyDescent="0.25">
      <c r="A7" s="113" t="s">
        <v>98</v>
      </c>
      <c r="B7" s="114"/>
      <c r="C7" s="114"/>
      <c r="D7" s="114"/>
      <c r="E7" s="115"/>
      <c r="F7" s="24" t="s">
        <v>87</v>
      </c>
      <c r="G7" s="25" t="s">
        <v>92</v>
      </c>
      <c r="H7" s="25" t="s">
        <v>91</v>
      </c>
      <c r="I7" s="24" t="s">
        <v>90</v>
      </c>
      <c r="J7" s="25" t="s">
        <v>88</v>
      </c>
      <c r="K7" s="25" t="s">
        <v>89</v>
      </c>
    </row>
    <row r="8" spans="1:11" s="28" customFormat="1" ht="11.25" x14ac:dyDescent="0.2">
      <c r="A8" s="103">
        <v>1</v>
      </c>
      <c r="B8" s="103"/>
      <c r="C8" s="103"/>
      <c r="D8" s="103"/>
      <c r="E8" s="104"/>
      <c r="F8" s="26">
        <v>2</v>
      </c>
      <c r="G8" s="27">
        <v>3</v>
      </c>
      <c r="H8" s="27">
        <v>4</v>
      </c>
      <c r="I8" s="27">
        <v>5</v>
      </c>
      <c r="J8" s="27">
        <v>6</v>
      </c>
      <c r="K8" s="27">
        <v>7</v>
      </c>
    </row>
    <row r="9" spans="1:11" x14ac:dyDescent="0.25">
      <c r="A9" s="105" t="s">
        <v>99</v>
      </c>
      <c r="B9" s="106"/>
      <c r="C9" s="106"/>
      <c r="D9" s="106"/>
      <c r="E9" s="107"/>
      <c r="F9" s="29">
        <f>SUM(F10:F11)</f>
        <v>2554386.73</v>
      </c>
      <c r="G9" s="29">
        <f t="shared" ref="G9:I9" si="0">SUM(G10:G11)</f>
        <v>2940708</v>
      </c>
      <c r="H9" s="29">
        <f t="shared" si="0"/>
        <v>3185039.33</v>
      </c>
      <c r="I9" s="29">
        <f t="shared" si="0"/>
        <v>2898724.67</v>
      </c>
      <c r="J9" s="29">
        <f t="shared" ref="J9:J15" si="1">IFERROR(I9/F9*100,0)</f>
        <v>113.4802587233923</v>
      </c>
      <c r="K9" s="29">
        <f t="shared" ref="K9:K15" si="2">IFERROR(I9/H9*100,0)</f>
        <v>91.010639733607306</v>
      </c>
    </row>
    <row r="10" spans="1:11" x14ac:dyDescent="0.25">
      <c r="A10" s="101" t="s">
        <v>100</v>
      </c>
      <c r="B10" s="102"/>
      <c r="C10" s="102"/>
      <c r="D10" s="102"/>
      <c r="E10" s="108"/>
      <c r="F10" s="30">
        <f>' Račun prihoda i rashoda'!B8</f>
        <v>2554265.5699999998</v>
      </c>
      <c r="G10" s="30">
        <f>' Račun prihoda i rashoda'!C8</f>
        <v>2940578</v>
      </c>
      <c r="H10" s="30">
        <f>' Račun prihoda i rashoda'!D8</f>
        <v>3184909.33</v>
      </c>
      <c r="I10" s="30">
        <f>' Račun prihoda i rashoda'!E8</f>
        <v>2898599.88</v>
      </c>
      <c r="J10" s="30">
        <f t="shared" si="1"/>
        <v>113.48075603587297</v>
      </c>
      <c r="K10" s="30">
        <f t="shared" si="2"/>
        <v>91.010436394432617</v>
      </c>
    </row>
    <row r="11" spans="1:11" x14ac:dyDescent="0.25">
      <c r="A11" s="109" t="s">
        <v>101</v>
      </c>
      <c r="B11" s="108"/>
      <c r="C11" s="108"/>
      <c r="D11" s="108"/>
      <c r="E11" s="108"/>
      <c r="F11" s="30">
        <f>' Račun prihoda i rashoda'!B26</f>
        <v>121.16</v>
      </c>
      <c r="G11" s="30">
        <f>' Račun prihoda i rashoda'!C26</f>
        <v>130</v>
      </c>
      <c r="H11" s="30">
        <f>' Račun prihoda i rashoda'!D26</f>
        <v>130</v>
      </c>
      <c r="I11" s="30">
        <f>' Račun prihoda i rashoda'!E26</f>
        <v>124.79</v>
      </c>
      <c r="J11" s="30">
        <f t="shared" si="1"/>
        <v>102.99603829646749</v>
      </c>
      <c r="K11" s="30">
        <f t="shared" si="2"/>
        <v>95.992307692307705</v>
      </c>
    </row>
    <row r="12" spans="1:11" x14ac:dyDescent="0.25">
      <c r="A12" s="31" t="s">
        <v>102</v>
      </c>
      <c r="B12" s="32"/>
      <c r="C12" s="32"/>
      <c r="D12" s="32"/>
      <c r="E12" s="32"/>
      <c r="F12" s="29">
        <f>SUM(F13:F14)</f>
        <v>2545252.86</v>
      </c>
      <c r="G12" s="29">
        <f t="shared" ref="G12:I12" si="3">SUM(G13:G14)</f>
        <v>2940708</v>
      </c>
      <c r="H12" s="29">
        <f t="shared" si="3"/>
        <v>3190165.33</v>
      </c>
      <c r="I12" s="29">
        <f t="shared" si="3"/>
        <v>3106487.33</v>
      </c>
      <c r="J12" s="29">
        <f t="shared" si="1"/>
        <v>122.05024415530958</v>
      </c>
      <c r="K12" s="29">
        <f t="shared" si="2"/>
        <v>97.377001147460902</v>
      </c>
    </row>
    <row r="13" spans="1:11" x14ac:dyDescent="0.25">
      <c r="A13" s="110" t="s">
        <v>103</v>
      </c>
      <c r="B13" s="102"/>
      <c r="C13" s="102"/>
      <c r="D13" s="102"/>
      <c r="E13" s="102"/>
      <c r="F13" s="30">
        <f>' Račun prihoda i rashoda'!B31</f>
        <v>2498239.7999999998</v>
      </c>
      <c r="G13" s="30">
        <f>' Račun prihoda i rashoda'!C31</f>
        <v>2849199</v>
      </c>
      <c r="H13" s="30">
        <f>' Račun prihoda i rashoda'!D31</f>
        <v>3078459.33</v>
      </c>
      <c r="I13" s="30">
        <f>' Račun prihoda i rashoda'!E31</f>
        <v>3009289.16</v>
      </c>
      <c r="J13" s="30">
        <f t="shared" si="1"/>
        <v>120.4563773261478</v>
      </c>
      <c r="K13" s="30">
        <f t="shared" si="2"/>
        <v>97.753091316622985</v>
      </c>
    </row>
    <row r="14" spans="1:11" x14ac:dyDescent="0.25">
      <c r="A14" s="109" t="s">
        <v>104</v>
      </c>
      <c r="B14" s="108"/>
      <c r="C14" s="108"/>
      <c r="D14" s="108"/>
      <c r="E14" s="108"/>
      <c r="F14" s="30">
        <f>' Račun prihoda i rashoda'!B78</f>
        <v>47013.06</v>
      </c>
      <c r="G14" s="30">
        <f>' Račun prihoda i rashoda'!C78</f>
        <v>91509</v>
      </c>
      <c r="H14" s="30">
        <f>' Račun prihoda i rashoda'!D78</f>
        <v>111706</v>
      </c>
      <c r="I14" s="30">
        <f>' Račun prihoda i rashoda'!E78</f>
        <v>97198.17</v>
      </c>
      <c r="J14" s="30">
        <f t="shared" si="1"/>
        <v>206.74716770191091</v>
      </c>
      <c r="K14" s="30">
        <f t="shared" si="2"/>
        <v>87.012488138506441</v>
      </c>
    </row>
    <row r="15" spans="1:11" x14ac:dyDescent="0.25">
      <c r="A15" s="111" t="s">
        <v>105</v>
      </c>
      <c r="B15" s="106"/>
      <c r="C15" s="106"/>
      <c r="D15" s="106"/>
      <c r="E15" s="106"/>
      <c r="F15" s="29">
        <f t="shared" ref="F15" si="4">F9-F12</f>
        <v>9133.8700000001118</v>
      </c>
      <c r="G15" s="29">
        <f t="shared" ref="G15:H15" si="5">G9-G12</f>
        <v>0</v>
      </c>
      <c r="H15" s="29">
        <f t="shared" si="5"/>
        <v>-5126</v>
      </c>
      <c r="I15" s="29">
        <f>I9-I12</f>
        <v>-207762.66000000015</v>
      </c>
      <c r="J15" s="29">
        <f t="shared" si="1"/>
        <v>-2274.6399937813612</v>
      </c>
      <c r="K15" s="29">
        <f t="shared" si="2"/>
        <v>4053.1147093250129</v>
      </c>
    </row>
    <row r="16" spans="1:11" ht="18" x14ac:dyDescent="0.25">
      <c r="A16" s="17"/>
      <c r="B16" s="33"/>
      <c r="C16" s="33"/>
      <c r="D16" s="33"/>
      <c r="E16" s="33"/>
      <c r="F16" s="33"/>
      <c r="G16" s="33"/>
      <c r="H16" s="34"/>
      <c r="I16" s="34"/>
      <c r="J16" s="34"/>
      <c r="K16" s="34"/>
    </row>
    <row r="17" spans="1:42" ht="18" customHeight="1" x14ac:dyDescent="0.25">
      <c r="A17" s="112" t="s">
        <v>106</v>
      </c>
      <c r="B17" s="112"/>
      <c r="C17" s="112"/>
      <c r="D17" s="112"/>
      <c r="E17" s="112"/>
      <c r="F17" s="33"/>
      <c r="G17" s="33"/>
      <c r="H17" s="34"/>
      <c r="I17" s="34"/>
      <c r="J17" s="34"/>
      <c r="K17" s="34"/>
    </row>
    <row r="18" spans="1:42" ht="25.5" x14ac:dyDescent="0.25">
      <c r="A18" s="113" t="s">
        <v>98</v>
      </c>
      <c r="B18" s="114"/>
      <c r="C18" s="114"/>
      <c r="D18" s="114"/>
      <c r="E18" s="115"/>
      <c r="F18" s="24" t="s">
        <v>87</v>
      </c>
      <c r="G18" s="25" t="s">
        <v>92</v>
      </c>
      <c r="H18" s="25" t="s">
        <v>91</v>
      </c>
      <c r="I18" s="24" t="s">
        <v>90</v>
      </c>
      <c r="J18" s="25" t="s">
        <v>88</v>
      </c>
      <c r="K18" s="25" t="s">
        <v>89</v>
      </c>
    </row>
    <row r="19" spans="1:42" s="28" customFormat="1" x14ac:dyDescent="0.25">
      <c r="A19" s="103">
        <v>1</v>
      </c>
      <c r="B19" s="103"/>
      <c r="C19" s="103"/>
      <c r="D19" s="103"/>
      <c r="E19" s="104"/>
      <c r="F19" s="26">
        <v>2</v>
      </c>
      <c r="G19" s="27">
        <v>3</v>
      </c>
      <c r="H19" s="27">
        <v>4</v>
      </c>
      <c r="I19" s="27">
        <v>5</v>
      </c>
      <c r="J19" s="27">
        <v>6</v>
      </c>
      <c r="K19" s="27">
        <v>7</v>
      </c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</row>
    <row r="20" spans="1:42" ht="15.75" customHeight="1" x14ac:dyDescent="0.25">
      <c r="A20" s="101" t="s">
        <v>107</v>
      </c>
      <c r="B20" s="116"/>
      <c r="C20" s="116"/>
      <c r="D20" s="116"/>
      <c r="E20" s="117"/>
      <c r="F20" s="30">
        <v>0</v>
      </c>
      <c r="G20" s="30">
        <v>0</v>
      </c>
      <c r="H20" s="30">
        <v>0</v>
      </c>
      <c r="I20" s="30">
        <v>0</v>
      </c>
      <c r="J20" s="30">
        <f t="shared" ref="J20:J22" si="6">IFERROR(I20/F20*100,0)</f>
        <v>0</v>
      </c>
      <c r="K20" s="30">
        <f t="shared" ref="K20:K22" si="7">IFERROR(I20/H20*100,0)</f>
        <v>0</v>
      </c>
    </row>
    <row r="21" spans="1:42" x14ac:dyDescent="0.25">
      <c r="A21" s="101" t="s">
        <v>108</v>
      </c>
      <c r="B21" s="102"/>
      <c r="C21" s="102"/>
      <c r="D21" s="102"/>
      <c r="E21" s="102"/>
      <c r="F21" s="30">
        <v>0</v>
      </c>
      <c r="G21" s="30">
        <v>0</v>
      </c>
      <c r="H21" s="30">
        <v>0</v>
      </c>
      <c r="I21" s="30">
        <v>0</v>
      </c>
      <c r="J21" s="30">
        <f t="shared" si="6"/>
        <v>0</v>
      </c>
      <c r="K21" s="30">
        <f t="shared" si="7"/>
        <v>0</v>
      </c>
    </row>
    <row r="22" spans="1:42" s="35" customFormat="1" ht="15" customHeight="1" x14ac:dyDescent="0.25">
      <c r="A22" s="94" t="s">
        <v>109</v>
      </c>
      <c r="B22" s="95"/>
      <c r="C22" s="95"/>
      <c r="D22" s="95"/>
      <c r="E22" s="96"/>
      <c r="F22" s="29">
        <f>F20-F21</f>
        <v>0</v>
      </c>
      <c r="G22" s="29">
        <f t="shared" ref="G22:I22" si="8">G20-G21</f>
        <v>0</v>
      </c>
      <c r="H22" s="29">
        <f t="shared" si="8"/>
        <v>0</v>
      </c>
      <c r="I22" s="29">
        <f t="shared" si="8"/>
        <v>0</v>
      </c>
      <c r="J22" s="29">
        <f t="shared" si="6"/>
        <v>0</v>
      </c>
      <c r="K22" s="29">
        <f t="shared" si="7"/>
        <v>0</v>
      </c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</row>
    <row r="23" spans="1:42" s="35" customFormat="1" ht="15" customHeight="1" x14ac:dyDescent="0.25">
      <c r="A23" s="97" t="s">
        <v>110</v>
      </c>
      <c r="B23" s="98"/>
      <c r="C23" s="98"/>
      <c r="D23" s="98"/>
      <c r="E23" s="99"/>
      <c r="F23" s="42">
        <v>9847.18</v>
      </c>
      <c r="G23" s="42">
        <v>0</v>
      </c>
      <c r="H23" s="42">
        <v>5126</v>
      </c>
      <c r="I23" s="42">
        <v>5126</v>
      </c>
      <c r="J23" s="42">
        <f t="shared" ref="J23:J25" si="9">IFERROR(I23/F23*100,0)</f>
        <v>52.055512339573362</v>
      </c>
      <c r="K23" s="42">
        <f t="shared" ref="K23:K25" si="10">IFERROR(I23/H23*100,0)</f>
        <v>100</v>
      </c>
      <c r="L23" s="9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</row>
    <row r="24" spans="1:42" s="35" customFormat="1" ht="15" customHeight="1" x14ac:dyDescent="0.25">
      <c r="A24" s="91" t="s">
        <v>116</v>
      </c>
      <c r="B24" s="92"/>
      <c r="C24" s="92"/>
      <c r="D24" s="92"/>
      <c r="E24" s="92"/>
      <c r="F24" s="42">
        <f>F9+F20+F23</f>
        <v>2564233.91</v>
      </c>
      <c r="G24" s="42">
        <f t="shared" ref="G24:I24" si="11">G9+G20+G23</f>
        <v>2940708</v>
      </c>
      <c r="H24" s="42">
        <f t="shared" si="11"/>
        <v>3190165.33</v>
      </c>
      <c r="I24" s="42">
        <f t="shared" si="11"/>
        <v>2903850.67</v>
      </c>
      <c r="J24" s="42">
        <f t="shared" si="9"/>
        <v>113.24437519820489</v>
      </c>
      <c r="K24" s="42">
        <f t="shared" si="10"/>
        <v>91.025083957012342</v>
      </c>
      <c r="L24" s="93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</row>
    <row r="25" spans="1:42" x14ac:dyDescent="0.25">
      <c r="A25" s="91" t="s">
        <v>117</v>
      </c>
      <c r="B25" s="92"/>
      <c r="C25" s="92"/>
      <c r="D25" s="92"/>
      <c r="E25" s="92"/>
      <c r="F25" s="42">
        <f>F12+F21</f>
        <v>2545252.86</v>
      </c>
      <c r="G25" s="42">
        <f t="shared" ref="G25:I25" si="12">G12+G21</f>
        <v>2940708</v>
      </c>
      <c r="H25" s="42">
        <f t="shared" si="12"/>
        <v>3190165.33</v>
      </c>
      <c r="I25" s="42">
        <f t="shared" si="12"/>
        <v>3106487.33</v>
      </c>
      <c r="J25" s="42">
        <f t="shared" si="9"/>
        <v>122.05024415530958</v>
      </c>
      <c r="K25" s="42">
        <f t="shared" si="10"/>
        <v>97.377001147460902</v>
      </c>
      <c r="L25" s="93"/>
    </row>
    <row r="26" spans="1:42" ht="15.75" x14ac:dyDescent="0.25">
      <c r="A26" s="36"/>
      <c r="B26" s="37"/>
      <c r="C26" s="37"/>
      <c r="D26" s="37"/>
      <c r="E26" s="37"/>
      <c r="F26" s="38"/>
      <c r="G26" s="38"/>
      <c r="H26" s="38"/>
      <c r="I26" s="38"/>
      <c r="J26" s="38"/>
      <c r="K26" s="19"/>
    </row>
    <row r="27" spans="1:42" ht="15.75" x14ac:dyDescent="0.25">
      <c r="A27" s="100" t="s">
        <v>111</v>
      </c>
      <c r="B27" s="100"/>
      <c r="C27" s="100"/>
      <c r="D27" s="100"/>
      <c r="E27" s="100"/>
      <c r="F27" s="100"/>
      <c r="G27" s="100"/>
      <c r="H27" s="100"/>
      <c r="I27" s="100"/>
      <c r="J27" s="100"/>
      <c r="K27" s="100"/>
    </row>
    <row r="28" spans="1:42" ht="15.75" x14ac:dyDescent="0.25">
      <c r="A28" s="39"/>
      <c r="B28" s="40"/>
      <c r="C28" s="40"/>
      <c r="D28" s="40"/>
      <c r="E28" s="40"/>
      <c r="F28" s="41"/>
      <c r="G28" s="41"/>
      <c r="H28" s="41"/>
      <c r="I28" s="41"/>
      <c r="J28" s="41"/>
    </row>
    <row r="29" spans="1:42" ht="15" customHeight="1" x14ac:dyDescent="0.25">
      <c r="A29" s="89" t="s">
        <v>112</v>
      </c>
      <c r="B29" s="89"/>
      <c r="C29" s="89"/>
      <c r="D29" s="89"/>
      <c r="E29" s="89"/>
      <c r="F29" s="89"/>
      <c r="G29" s="89"/>
      <c r="H29" s="89"/>
      <c r="I29" s="89"/>
      <c r="J29" s="89"/>
      <c r="K29" s="89"/>
    </row>
    <row r="30" spans="1:42" x14ac:dyDescent="0.25">
      <c r="A30" s="89" t="s">
        <v>113</v>
      </c>
      <c r="B30" s="89"/>
      <c r="C30" s="89"/>
      <c r="D30" s="89"/>
      <c r="E30" s="89"/>
      <c r="F30" s="89"/>
      <c r="G30" s="89"/>
      <c r="H30" s="89"/>
      <c r="I30" s="89"/>
      <c r="J30" s="89"/>
      <c r="K30" s="89"/>
    </row>
    <row r="31" spans="1:42" ht="15" customHeight="1" x14ac:dyDescent="0.25">
      <c r="A31" s="89" t="s">
        <v>114</v>
      </c>
      <c r="B31" s="89"/>
      <c r="C31" s="89"/>
      <c r="D31" s="89"/>
      <c r="E31" s="89"/>
      <c r="F31" s="89"/>
      <c r="G31" s="89"/>
      <c r="H31" s="89"/>
      <c r="I31" s="89"/>
      <c r="J31" s="89"/>
      <c r="K31" s="89"/>
    </row>
    <row r="32" spans="1:42" ht="36.75" customHeight="1" x14ac:dyDescent="0.25">
      <c r="A32" s="89"/>
      <c r="B32" s="89"/>
      <c r="C32" s="89"/>
      <c r="D32" s="89"/>
      <c r="E32" s="89"/>
      <c r="F32" s="89"/>
      <c r="G32" s="89"/>
      <c r="H32" s="89"/>
      <c r="I32" s="89"/>
      <c r="J32" s="89"/>
      <c r="K32" s="89"/>
    </row>
    <row r="33" spans="1:11" ht="15" customHeight="1" x14ac:dyDescent="0.25">
      <c r="A33" s="90" t="s">
        <v>115</v>
      </c>
      <c r="B33" s="90"/>
      <c r="C33" s="90"/>
      <c r="D33" s="90"/>
      <c r="E33" s="90"/>
      <c r="F33" s="90"/>
      <c r="G33" s="90"/>
      <c r="H33" s="90"/>
      <c r="I33" s="90"/>
      <c r="J33" s="90"/>
      <c r="K33" s="90"/>
    </row>
    <row r="34" spans="1:11" x14ac:dyDescent="0.25">
      <c r="A34" s="90"/>
      <c r="B34" s="90"/>
      <c r="C34" s="90"/>
      <c r="D34" s="90"/>
      <c r="E34" s="90"/>
      <c r="F34" s="90"/>
      <c r="G34" s="90"/>
      <c r="H34" s="90"/>
      <c r="I34" s="90"/>
      <c r="J34" s="90"/>
      <c r="K34" s="90"/>
    </row>
  </sheetData>
  <mergeCells count="28">
    <mergeCell ref="A7:E7"/>
    <mergeCell ref="A1:K1"/>
    <mergeCell ref="A2:K2"/>
    <mergeCell ref="A3:C3"/>
    <mergeCell ref="A4:K4"/>
    <mergeCell ref="A6:E6"/>
    <mergeCell ref="A21:E21"/>
    <mergeCell ref="A8:E8"/>
    <mergeCell ref="A9:E9"/>
    <mergeCell ref="A10:E10"/>
    <mergeCell ref="A11:E11"/>
    <mergeCell ref="A13:E13"/>
    <mergeCell ref="A14:E14"/>
    <mergeCell ref="A15:E15"/>
    <mergeCell ref="A17:E17"/>
    <mergeCell ref="A18:E18"/>
    <mergeCell ref="A19:E19"/>
    <mergeCell ref="A20:E20"/>
    <mergeCell ref="A31:K32"/>
    <mergeCell ref="A33:K34"/>
    <mergeCell ref="A24:E24"/>
    <mergeCell ref="L23:L25"/>
    <mergeCell ref="A22:E22"/>
    <mergeCell ref="A23:E23"/>
    <mergeCell ref="A25:E25"/>
    <mergeCell ref="A27:K27"/>
    <mergeCell ref="A29:K29"/>
    <mergeCell ref="A30:K30"/>
  </mergeCells>
  <pageMargins left="0.23622047244094491" right="0.23622047244094491" top="0.74803149606299213" bottom="0.74803149606299213" header="0.31496062992125984" footer="0.31496062992125984"/>
  <pageSetup paperSize="9" scale="69" fitToHeight="0" orientation="portrait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93"/>
  <sheetViews>
    <sheetView showGridLines="0" topLeftCell="A37" workbookViewId="0">
      <selection sqref="A1:K1"/>
    </sheetView>
  </sheetViews>
  <sheetFormatPr defaultColWidth="8.85546875" defaultRowHeight="10.5" x14ac:dyDescent="0.2"/>
  <cols>
    <col min="1" max="1" width="59.7109375" style="88" customWidth="1"/>
    <col min="2" max="5" width="13" style="1" customWidth="1"/>
    <col min="6" max="7" width="8.5703125" style="1" customWidth="1"/>
    <col min="8" max="16384" width="8.85546875" style="1"/>
  </cols>
  <sheetData>
    <row r="1" spans="1:11" ht="35.25" customHeight="1" x14ac:dyDescent="0.2">
      <c r="A1" s="121" t="s">
        <v>187</v>
      </c>
      <c r="B1" s="121"/>
      <c r="C1" s="121"/>
      <c r="D1" s="121"/>
      <c r="E1" s="121"/>
      <c r="F1" s="121"/>
      <c r="G1" s="121"/>
      <c r="H1" s="15"/>
      <c r="I1" s="15"/>
      <c r="J1" s="15"/>
      <c r="K1" s="15"/>
    </row>
    <row r="2" spans="1:11" ht="15.75" x14ac:dyDescent="0.2">
      <c r="A2" s="121" t="s">
        <v>94</v>
      </c>
      <c r="B2" s="121"/>
      <c r="C2" s="121"/>
      <c r="D2" s="121"/>
      <c r="E2" s="121"/>
      <c r="F2" s="121"/>
      <c r="G2" s="121"/>
    </row>
    <row r="3" spans="1:11" ht="15.75" x14ac:dyDescent="0.2">
      <c r="A3" s="121" t="s">
        <v>95</v>
      </c>
      <c r="B3" s="121"/>
      <c r="C3" s="121"/>
      <c r="D3" s="121"/>
      <c r="E3" s="121"/>
      <c r="F3" s="121"/>
      <c r="G3" s="121"/>
    </row>
    <row r="4" spans="1:11" x14ac:dyDescent="0.2">
      <c r="A4" s="87"/>
    </row>
    <row r="5" spans="1:11" x14ac:dyDescent="0.2">
      <c r="A5" s="87"/>
    </row>
    <row r="6" spans="1:11" s="2" customFormat="1" ht="38.25" x14ac:dyDescent="0.2">
      <c r="A6" s="5" t="s">
        <v>0</v>
      </c>
      <c r="B6" s="5" t="s">
        <v>87</v>
      </c>
      <c r="C6" s="5" t="s">
        <v>92</v>
      </c>
      <c r="D6" s="5" t="s">
        <v>91</v>
      </c>
      <c r="E6" s="5" t="s">
        <v>90</v>
      </c>
      <c r="F6" s="5" t="s">
        <v>88</v>
      </c>
      <c r="G6" s="5" t="s">
        <v>89</v>
      </c>
    </row>
    <row r="7" spans="1:11" s="3" customFormat="1" ht="12.75" x14ac:dyDescent="0.2">
      <c r="A7" s="5">
        <v>1</v>
      </c>
      <c r="B7" s="5">
        <v>2</v>
      </c>
      <c r="C7" s="5">
        <v>3</v>
      </c>
      <c r="D7" s="5">
        <v>4</v>
      </c>
      <c r="E7" s="5">
        <v>5</v>
      </c>
      <c r="F7" s="5">
        <v>6</v>
      </c>
      <c r="G7" s="5">
        <v>7</v>
      </c>
    </row>
    <row r="8" spans="1:11" s="4" customFormat="1" ht="12.75" x14ac:dyDescent="0.2">
      <c r="A8" s="8" t="s">
        <v>1</v>
      </c>
      <c r="B8" s="9">
        <v>2554265.5699999998</v>
      </c>
      <c r="C8" s="9">
        <v>2940578</v>
      </c>
      <c r="D8" s="9">
        <v>3184909.33</v>
      </c>
      <c r="E8" s="9">
        <v>2898599.88</v>
      </c>
      <c r="F8" s="10">
        <f>IFERROR(E8/B8*100,0)</f>
        <v>113.48075603587297</v>
      </c>
      <c r="G8" s="10">
        <f>IFERROR(E8/D8*100,0)</f>
        <v>91.010436394432617</v>
      </c>
    </row>
    <row r="9" spans="1:11" s="4" customFormat="1" ht="25.5" x14ac:dyDescent="0.2">
      <c r="A9" s="8" t="s">
        <v>2</v>
      </c>
      <c r="B9" s="9">
        <v>2194140.62</v>
      </c>
      <c r="C9" s="9">
        <v>2498513</v>
      </c>
      <c r="D9" s="9">
        <v>2597334</v>
      </c>
      <c r="E9" s="9">
        <v>2352015.0699999998</v>
      </c>
      <c r="F9" s="10">
        <f>IFERROR(E9/B9*100,0)</f>
        <v>107.19527493183183</v>
      </c>
      <c r="G9" s="10">
        <f>IFERROR(E9/D9*100,0)</f>
        <v>90.554971751803961</v>
      </c>
    </row>
    <row r="10" spans="1:11" s="3" customFormat="1" ht="25.5" x14ac:dyDescent="0.2">
      <c r="A10" s="11" t="s">
        <v>3</v>
      </c>
      <c r="B10" s="12">
        <v>2194140.62</v>
      </c>
      <c r="C10" s="13"/>
      <c r="D10" s="13"/>
      <c r="E10" s="12">
        <v>2352015.0699999998</v>
      </c>
      <c r="F10" s="14"/>
      <c r="G10" s="14"/>
    </row>
    <row r="11" spans="1:11" s="3" customFormat="1" ht="25.5" x14ac:dyDescent="0.2">
      <c r="A11" s="11" t="s">
        <v>4</v>
      </c>
      <c r="B11" s="12">
        <v>2167744.4</v>
      </c>
      <c r="C11" s="13"/>
      <c r="D11" s="13"/>
      <c r="E11" s="12">
        <v>2328384.9900000002</v>
      </c>
      <c r="F11" s="14"/>
      <c r="G11" s="14"/>
    </row>
    <row r="12" spans="1:11" s="3" customFormat="1" ht="25.5" x14ac:dyDescent="0.2">
      <c r="A12" s="11" t="s">
        <v>5</v>
      </c>
      <c r="B12" s="12">
        <v>26396.22</v>
      </c>
      <c r="C12" s="13"/>
      <c r="D12" s="13"/>
      <c r="E12" s="12">
        <v>23630.080000000002</v>
      </c>
      <c r="F12" s="14"/>
      <c r="G12" s="14"/>
    </row>
    <row r="13" spans="1:11" s="4" customFormat="1" ht="25.5" x14ac:dyDescent="0.2">
      <c r="A13" s="8" t="s">
        <v>6</v>
      </c>
      <c r="B13" s="9">
        <v>51388.08</v>
      </c>
      <c r="C13" s="9">
        <v>64417</v>
      </c>
      <c r="D13" s="9">
        <v>106850</v>
      </c>
      <c r="E13" s="9">
        <v>90275.64</v>
      </c>
      <c r="F13" s="10">
        <f>IFERROR(E13/B13*100,0)</f>
        <v>175.67428088381584</v>
      </c>
      <c r="G13" s="10">
        <f>IFERROR(E13/D13*100,0)</f>
        <v>84.488198408984559</v>
      </c>
    </row>
    <row r="14" spans="1:11" s="3" customFormat="1" ht="12.75" x14ac:dyDescent="0.2">
      <c r="A14" s="11" t="s">
        <v>7</v>
      </c>
      <c r="B14" s="12">
        <v>51388.08</v>
      </c>
      <c r="C14" s="13"/>
      <c r="D14" s="13"/>
      <c r="E14" s="12">
        <v>90275.64</v>
      </c>
      <c r="F14" s="14"/>
      <c r="G14" s="14"/>
    </row>
    <row r="15" spans="1:11" s="3" customFormat="1" ht="12.75" x14ac:dyDescent="0.2">
      <c r="A15" s="11" t="s">
        <v>8</v>
      </c>
      <c r="B15" s="12">
        <v>51388.08</v>
      </c>
      <c r="C15" s="13"/>
      <c r="D15" s="13"/>
      <c r="E15" s="12">
        <v>90275.64</v>
      </c>
      <c r="F15" s="14"/>
      <c r="G15" s="14"/>
    </row>
    <row r="16" spans="1:11" s="4" customFormat="1" ht="25.5" x14ac:dyDescent="0.2">
      <c r="A16" s="8" t="s">
        <v>9</v>
      </c>
      <c r="B16" s="9">
        <v>2190.0100000000002</v>
      </c>
      <c r="C16" s="9">
        <v>6083</v>
      </c>
      <c r="D16" s="9">
        <v>3233</v>
      </c>
      <c r="E16" s="9">
        <v>4285.24</v>
      </c>
      <c r="F16" s="10">
        <f>IFERROR(E16/B16*100,0)</f>
        <v>195.67216588052105</v>
      </c>
      <c r="G16" s="10">
        <f>IFERROR(E16/D16*100,0)</f>
        <v>132.54686050108256</v>
      </c>
    </row>
    <row r="17" spans="1:7" s="3" customFormat="1" ht="12.75" x14ac:dyDescent="0.2">
      <c r="A17" s="11" t="s">
        <v>10</v>
      </c>
      <c r="B17" s="12">
        <v>1083</v>
      </c>
      <c r="C17" s="13"/>
      <c r="D17" s="13"/>
      <c r="E17" s="12">
        <v>1083</v>
      </c>
      <c r="F17" s="14"/>
      <c r="G17" s="14"/>
    </row>
    <row r="18" spans="1:7" s="3" customFormat="1" ht="12.75" x14ac:dyDescent="0.2">
      <c r="A18" s="11" t="s">
        <v>11</v>
      </c>
      <c r="B18" s="12">
        <v>1083</v>
      </c>
      <c r="C18" s="13"/>
      <c r="D18" s="13"/>
      <c r="E18" s="12">
        <v>1083</v>
      </c>
      <c r="F18" s="14"/>
      <c r="G18" s="14"/>
    </row>
    <row r="19" spans="1:7" s="3" customFormat="1" ht="25.5" x14ac:dyDescent="0.2">
      <c r="A19" s="11" t="s">
        <v>12</v>
      </c>
      <c r="B19" s="12">
        <v>1107.01</v>
      </c>
      <c r="C19" s="13"/>
      <c r="D19" s="13"/>
      <c r="E19" s="12">
        <v>3202.24</v>
      </c>
      <c r="F19" s="14"/>
      <c r="G19" s="14"/>
    </row>
    <row r="20" spans="1:7" s="3" customFormat="1" ht="12.75" x14ac:dyDescent="0.2">
      <c r="A20" s="11" t="s">
        <v>13</v>
      </c>
      <c r="B20" s="12">
        <v>600</v>
      </c>
      <c r="C20" s="13"/>
      <c r="D20" s="13"/>
      <c r="E20" s="12">
        <v>3202.24</v>
      </c>
      <c r="F20" s="14"/>
      <c r="G20" s="14"/>
    </row>
    <row r="21" spans="1:7" s="3" customFormat="1" ht="12.75" x14ac:dyDescent="0.2">
      <c r="A21" s="11" t="s">
        <v>14</v>
      </c>
      <c r="B21" s="12">
        <v>507.01</v>
      </c>
      <c r="C21" s="13"/>
      <c r="D21" s="13"/>
      <c r="E21" s="13"/>
      <c r="F21" s="14"/>
      <c r="G21" s="14"/>
    </row>
    <row r="22" spans="1:7" s="4" customFormat="1" ht="25.5" x14ac:dyDescent="0.2">
      <c r="A22" s="8" t="s">
        <v>15</v>
      </c>
      <c r="B22" s="9">
        <v>306546.86</v>
      </c>
      <c r="C22" s="9">
        <v>371565</v>
      </c>
      <c r="D22" s="9">
        <v>477492.33</v>
      </c>
      <c r="E22" s="9">
        <v>452023.93</v>
      </c>
      <c r="F22" s="10">
        <f>IFERROR(E22/B22*100,0)</f>
        <v>147.45671510058853</v>
      </c>
      <c r="G22" s="10">
        <f>IFERROR(E22/D22*100,0)</f>
        <v>94.666217989302567</v>
      </c>
    </row>
    <row r="23" spans="1:7" s="3" customFormat="1" ht="25.5" x14ac:dyDescent="0.2">
      <c r="A23" s="11" t="s">
        <v>16</v>
      </c>
      <c r="B23" s="12">
        <v>306546.86</v>
      </c>
      <c r="C23" s="13"/>
      <c r="D23" s="13"/>
      <c r="E23" s="12">
        <v>452023.93</v>
      </c>
      <c r="F23" s="14"/>
      <c r="G23" s="14"/>
    </row>
    <row r="24" spans="1:7" s="3" customFormat="1" ht="25.5" x14ac:dyDescent="0.2">
      <c r="A24" s="11" t="s">
        <v>17</v>
      </c>
      <c r="B24" s="12">
        <v>287069.06</v>
      </c>
      <c r="C24" s="13"/>
      <c r="D24" s="13"/>
      <c r="E24" s="12">
        <v>380484.45</v>
      </c>
      <c r="F24" s="14"/>
      <c r="G24" s="14"/>
    </row>
    <row r="25" spans="1:7" s="3" customFormat="1" ht="25.5" x14ac:dyDescent="0.2">
      <c r="A25" s="11" t="s">
        <v>18</v>
      </c>
      <c r="B25" s="12">
        <v>19477.8</v>
      </c>
      <c r="C25" s="13"/>
      <c r="D25" s="13"/>
      <c r="E25" s="12">
        <v>71539.48</v>
      </c>
      <c r="F25" s="14"/>
      <c r="G25" s="14"/>
    </row>
    <row r="26" spans="1:7" s="4" customFormat="1" ht="12.75" x14ac:dyDescent="0.2">
      <c r="A26" s="8" t="s">
        <v>19</v>
      </c>
      <c r="B26" s="9">
        <v>121.16</v>
      </c>
      <c r="C26" s="9">
        <v>130</v>
      </c>
      <c r="D26" s="9">
        <v>130</v>
      </c>
      <c r="E26" s="9">
        <v>124.79</v>
      </c>
      <c r="F26" s="10">
        <f t="shared" ref="F26:F27" si="0">IFERROR(E26/B26*100,0)</f>
        <v>102.99603829646749</v>
      </c>
      <c r="G26" s="10">
        <f t="shared" ref="G26:G27" si="1">IFERROR(E26/D26*100,0)</f>
        <v>95.992307692307705</v>
      </c>
    </row>
    <row r="27" spans="1:7" s="4" customFormat="1" ht="12.75" x14ac:dyDescent="0.2">
      <c r="A27" s="8" t="s">
        <v>20</v>
      </c>
      <c r="B27" s="9">
        <v>121.16</v>
      </c>
      <c r="C27" s="9">
        <v>130</v>
      </c>
      <c r="D27" s="9">
        <v>130</v>
      </c>
      <c r="E27" s="9">
        <v>124.79</v>
      </c>
      <c r="F27" s="10">
        <f t="shared" si="0"/>
        <v>102.99603829646749</v>
      </c>
      <c r="G27" s="10">
        <f t="shared" si="1"/>
        <v>95.992307692307705</v>
      </c>
    </row>
    <row r="28" spans="1:7" s="3" customFormat="1" ht="12.75" x14ac:dyDescent="0.2">
      <c r="A28" s="11" t="s">
        <v>21</v>
      </c>
      <c r="B28" s="12">
        <v>121.16</v>
      </c>
      <c r="C28" s="13"/>
      <c r="D28" s="13"/>
      <c r="E28" s="12">
        <v>124.79</v>
      </c>
      <c r="F28" s="14"/>
      <c r="G28" s="14"/>
    </row>
    <row r="29" spans="1:7" s="3" customFormat="1" ht="12.75" x14ac:dyDescent="0.2">
      <c r="A29" s="11" t="s">
        <v>22</v>
      </c>
      <c r="B29" s="12">
        <v>121.16</v>
      </c>
      <c r="C29" s="13"/>
      <c r="D29" s="13"/>
      <c r="E29" s="12">
        <v>124.79</v>
      </c>
      <c r="F29" s="14"/>
      <c r="G29" s="14"/>
    </row>
    <row r="30" spans="1:7" s="4" customFormat="1" ht="12.75" x14ac:dyDescent="0.2">
      <c r="A30" s="84" t="s">
        <v>23</v>
      </c>
      <c r="B30" s="85">
        <v>2554386.73</v>
      </c>
      <c r="C30" s="85">
        <v>2940708</v>
      </c>
      <c r="D30" s="85">
        <v>3185039.33</v>
      </c>
      <c r="E30" s="85">
        <v>2898724.67</v>
      </c>
      <c r="F30" s="86">
        <f t="shared" ref="F30:F32" si="2">IFERROR(E30/B30*100,0)</f>
        <v>113.4802587233923</v>
      </c>
      <c r="G30" s="86">
        <f t="shared" ref="G30:G32" si="3">IFERROR(E30/D30*100,0)</f>
        <v>91.010639733607306</v>
      </c>
    </row>
    <row r="31" spans="1:7" s="4" customFormat="1" ht="12.75" x14ac:dyDescent="0.2">
      <c r="A31" s="8" t="s">
        <v>24</v>
      </c>
      <c r="B31" s="9">
        <v>2498239.7999999998</v>
      </c>
      <c r="C31" s="9">
        <v>2849199</v>
      </c>
      <c r="D31" s="9">
        <v>3078459.33</v>
      </c>
      <c r="E31" s="9">
        <v>3009289.16</v>
      </c>
      <c r="F31" s="10">
        <f t="shared" si="2"/>
        <v>120.4563773261478</v>
      </c>
      <c r="G31" s="10">
        <f t="shared" si="3"/>
        <v>97.753091316622985</v>
      </c>
    </row>
    <row r="32" spans="1:7" s="4" customFormat="1" ht="12.75" x14ac:dyDescent="0.2">
      <c r="A32" s="8" t="s">
        <v>25</v>
      </c>
      <c r="B32" s="9">
        <v>2023046.76</v>
      </c>
      <c r="C32" s="9">
        <v>2357764</v>
      </c>
      <c r="D32" s="9">
        <v>2488160</v>
      </c>
      <c r="E32" s="9">
        <v>2454437.85</v>
      </c>
      <c r="F32" s="10">
        <f t="shared" si="2"/>
        <v>121.32383188216569</v>
      </c>
      <c r="G32" s="10">
        <f t="shared" si="3"/>
        <v>98.644695276831072</v>
      </c>
    </row>
    <row r="33" spans="1:7" s="3" customFormat="1" ht="12.75" x14ac:dyDescent="0.2">
      <c r="A33" s="11" t="s">
        <v>26</v>
      </c>
      <c r="B33" s="12">
        <v>1675551.48</v>
      </c>
      <c r="C33" s="13"/>
      <c r="D33" s="13"/>
      <c r="E33" s="12">
        <v>2042542.15</v>
      </c>
      <c r="F33" s="14"/>
      <c r="G33" s="14"/>
    </row>
    <row r="34" spans="1:7" s="3" customFormat="1" ht="12.75" x14ac:dyDescent="0.2">
      <c r="A34" s="11" t="s">
        <v>27</v>
      </c>
      <c r="B34" s="12">
        <v>1675551.48</v>
      </c>
      <c r="C34" s="13"/>
      <c r="D34" s="13"/>
      <c r="E34" s="12">
        <v>2042542.15</v>
      </c>
      <c r="F34" s="14"/>
      <c r="G34" s="14"/>
    </row>
    <row r="35" spans="1:7" s="3" customFormat="1" ht="12.75" x14ac:dyDescent="0.2">
      <c r="A35" s="11" t="s">
        <v>28</v>
      </c>
      <c r="B35" s="12">
        <v>74130.850000000006</v>
      </c>
      <c r="C35" s="13"/>
      <c r="D35" s="13"/>
      <c r="E35" s="12">
        <v>79227.66</v>
      </c>
      <c r="F35" s="14"/>
      <c r="G35" s="14"/>
    </row>
    <row r="36" spans="1:7" s="3" customFormat="1" ht="12.75" x14ac:dyDescent="0.2">
      <c r="A36" s="11" t="s">
        <v>29</v>
      </c>
      <c r="B36" s="12">
        <v>74130.850000000006</v>
      </c>
      <c r="C36" s="13"/>
      <c r="D36" s="13"/>
      <c r="E36" s="12">
        <v>79227.66</v>
      </c>
      <c r="F36" s="14"/>
      <c r="G36" s="14"/>
    </row>
    <row r="37" spans="1:7" s="3" customFormat="1" ht="12.75" x14ac:dyDescent="0.2">
      <c r="A37" s="11" t="s">
        <v>30</v>
      </c>
      <c r="B37" s="12">
        <v>273364.43</v>
      </c>
      <c r="C37" s="13"/>
      <c r="D37" s="13"/>
      <c r="E37" s="12">
        <v>332668.03999999998</v>
      </c>
      <c r="F37" s="14"/>
      <c r="G37" s="14"/>
    </row>
    <row r="38" spans="1:7" s="3" customFormat="1" ht="12.75" x14ac:dyDescent="0.2">
      <c r="A38" s="11" t="s">
        <v>31</v>
      </c>
      <c r="B38" s="12">
        <v>273364.43</v>
      </c>
      <c r="C38" s="13"/>
      <c r="D38" s="13"/>
      <c r="E38" s="12">
        <v>332668.03999999998</v>
      </c>
      <c r="F38" s="14"/>
      <c r="G38" s="14"/>
    </row>
    <row r="39" spans="1:7" s="4" customFormat="1" ht="12.75" x14ac:dyDescent="0.2">
      <c r="A39" s="8" t="s">
        <v>32</v>
      </c>
      <c r="B39" s="9">
        <v>448059.83</v>
      </c>
      <c r="C39" s="9">
        <v>460072</v>
      </c>
      <c r="D39" s="9">
        <v>556538.03</v>
      </c>
      <c r="E39" s="9">
        <v>522578.28</v>
      </c>
      <c r="F39" s="10">
        <f>IFERROR(E39/B39*100,0)</f>
        <v>116.63136148580872</v>
      </c>
      <c r="G39" s="10">
        <f>IFERROR(E39/D39*100,0)</f>
        <v>93.898036042568378</v>
      </c>
    </row>
    <row r="40" spans="1:7" s="3" customFormat="1" ht="12.75" x14ac:dyDescent="0.2">
      <c r="A40" s="11" t="s">
        <v>33</v>
      </c>
      <c r="B40" s="12">
        <v>41110.99</v>
      </c>
      <c r="C40" s="13"/>
      <c r="D40" s="13"/>
      <c r="E40" s="12">
        <v>49491.95</v>
      </c>
      <c r="F40" s="14"/>
      <c r="G40" s="14"/>
    </row>
    <row r="41" spans="1:7" s="3" customFormat="1" ht="12.75" x14ac:dyDescent="0.2">
      <c r="A41" s="11" t="s">
        <v>34</v>
      </c>
      <c r="B41" s="12">
        <v>7406.01</v>
      </c>
      <c r="C41" s="13"/>
      <c r="D41" s="13"/>
      <c r="E41" s="12">
        <v>6647.58</v>
      </c>
      <c r="F41" s="14"/>
      <c r="G41" s="14"/>
    </row>
    <row r="42" spans="1:7" s="3" customFormat="1" ht="12.75" x14ac:dyDescent="0.2">
      <c r="A42" s="11" t="s">
        <v>35</v>
      </c>
      <c r="B42" s="12">
        <v>29266.53</v>
      </c>
      <c r="C42" s="13"/>
      <c r="D42" s="13"/>
      <c r="E42" s="12">
        <v>37345.050000000003</v>
      </c>
      <c r="F42" s="14"/>
      <c r="G42" s="14"/>
    </row>
    <row r="43" spans="1:7" s="3" customFormat="1" ht="12.75" x14ac:dyDescent="0.2">
      <c r="A43" s="11" t="s">
        <v>36</v>
      </c>
      <c r="B43" s="12">
        <v>531</v>
      </c>
      <c r="C43" s="13"/>
      <c r="D43" s="13"/>
      <c r="E43" s="12">
        <v>1060.5999999999999</v>
      </c>
      <c r="F43" s="14"/>
      <c r="G43" s="14"/>
    </row>
    <row r="44" spans="1:7" s="3" customFormat="1" ht="12.75" x14ac:dyDescent="0.2">
      <c r="A44" s="11" t="s">
        <v>37</v>
      </c>
      <c r="B44" s="12">
        <v>3907.45</v>
      </c>
      <c r="C44" s="13"/>
      <c r="D44" s="13"/>
      <c r="E44" s="12">
        <v>4438.72</v>
      </c>
      <c r="F44" s="14"/>
      <c r="G44" s="14"/>
    </row>
    <row r="45" spans="1:7" s="3" customFormat="1" ht="12.75" x14ac:dyDescent="0.2">
      <c r="A45" s="11" t="s">
        <v>38</v>
      </c>
      <c r="B45" s="12">
        <v>204011.07</v>
      </c>
      <c r="C45" s="13"/>
      <c r="D45" s="13"/>
      <c r="E45" s="12">
        <v>229067.34</v>
      </c>
      <c r="F45" s="14"/>
      <c r="G45" s="14"/>
    </row>
    <row r="46" spans="1:7" s="3" customFormat="1" ht="12.75" x14ac:dyDescent="0.2">
      <c r="A46" s="11" t="s">
        <v>39</v>
      </c>
      <c r="B46" s="12">
        <v>23932.35</v>
      </c>
      <c r="C46" s="13"/>
      <c r="D46" s="13"/>
      <c r="E46" s="12">
        <v>35381.160000000003</v>
      </c>
      <c r="F46" s="14"/>
      <c r="G46" s="14"/>
    </row>
    <row r="47" spans="1:7" s="3" customFormat="1" ht="12.75" x14ac:dyDescent="0.2">
      <c r="A47" s="11" t="s">
        <v>40</v>
      </c>
      <c r="B47" s="12">
        <v>128713.91</v>
      </c>
      <c r="C47" s="13"/>
      <c r="D47" s="13"/>
      <c r="E47" s="12">
        <v>127251.9</v>
      </c>
      <c r="F47" s="14"/>
      <c r="G47" s="14"/>
    </row>
    <row r="48" spans="1:7" s="3" customFormat="1" ht="12.75" x14ac:dyDescent="0.2">
      <c r="A48" s="11" t="s">
        <v>41</v>
      </c>
      <c r="B48" s="12">
        <v>42997.75</v>
      </c>
      <c r="C48" s="13"/>
      <c r="D48" s="13"/>
      <c r="E48" s="12">
        <v>55677.91</v>
      </c>
      <c r="F48" s="14"/>
      <c r="G48" s="14"/>
    </row>
    <row r="49" spans="1:7" s="3" customFormat="1" ht="12.75" x14ac:dyDescent="0.2">
      <c r="A49" s="11" t="s">
        <v>42</v>
      </c>
      <c r="B49" s="12">
        <v>5537.72</v>
      </c>
      <c r="C49" s="13"/>
      <c r="D49" s="13"/>
      <c r="E49" s="12">
        <v>5015.47</v>
      </c>
      <c r="F49" s="14"/>
      <c r="G49" s="14"/>
    </row>
    <row r="50" spans="1:7" s="3" customFormat="1" ht="12.75" x14ac:dyDescent="0.2">
      <c r="A50" s="11" t="s">
        <v>43</v>
      </c>
      <c r="B50" s="12">
        <v>2006.48</v>
      </c>
      <c r="C50" s="13"/>
      <c r="D50" s="13"/>
      <c r="E50" s="12">
        <v>5295.26</v>
      </c>
      <c r="F50" s="14"/>
      <c r="G50" s="14"/>
    </row>
    <row r="51" spans="1:7" s="3" customFormat="1" ht="12.75" x14ac:dyDescent="0.2">
      <c r="A51" s="11" t="s">
        <v>44</v>
      </c>
      <c r="B51" s="12">
        <v>822.86</v>
      </c>
      <c r="C51" s="13"/>
      <c r="D51" s="13"/>
      <c r="E51" s="12">
        <v>445.64</v>
      </c>
      <c r="F51" s="14"/>
      <c r="G51" s="14"/>
    </row>
    <row r="52" spans="1:7" s="3" customFormat="1" ht="12.75" x14ac:dyDescent="0.2">
      <c r="A52" s="11" t="s">
        <v>45</v>
      </c>
      <c r="B52" s="12">
        <v>195471.69</v>
      </c>
      <c r="C52" s="13"/>
      <c r="D52" s="13"/>
      <c r="E52" s="12">
        <v>201549.47</v>
      </c>
      <c r="F52" s="14"/>
      <c r="G52" s="14"/>
    </row>
    <row r="53" spans="1:7" s="3" customFormat="1" ht="12.75" x14ac:dyDescent="0.2">
      <c r="A53" s="11" t="s">
        <v>46</v>
      </c>
      <c r="B53" s="12">
        <v>119190.38</v>
      </c>
      <c r="C53" s="13"/>
      <c r="D53" s="13"/>
      <c r="E53" s="12">
        <v>114443.12</v>
      </c>
      <c r="F53" s="14"/>
      <c r="G53" s="14"/>
    </row>
    <row r="54" spans="1:7" s="3" customFormat="1" ht="12.75" x14ac:dyDescent="0.2">
      <c r="A54" s="11" t="s">
        <v>47</v>
      </c>
      <c r="B54" s="12">
        <v>8562.9699999999993</v>
      </c>
      <c r="C54" s="13"/>
      <c r="D54" s="13"/>
      <c r="E54" s="12">
        <v>18018.259999999998</v>
      </c>
      <c r="F54" s="14"/>
      <c r="G54" s="14"/>
    </row>
    <row r="55" spans="1:7" s="3" customFormat="1" ht="12.75" x14ac:dyDescent="0.2">
      <c r="A55" s="11" t="s">
        <v>48</v>
      </c>
      <c r="B55" s="12">
        <v>877.06</v>
      </c>
      <c r="C55" s="13"/>
      <c r="D55" s="13"/>
      <c r="E55" s="13"/>
      <c r="F55" s="14"/>
      <c r="G55" s="14"/>
    </row>
    <row r="56" spans="1:7" s="3" customFormat="1" ht="12.75" x14ac:dyDescent="0.2">
      <c r="A56" s="11" t="s">
        <v>49</v>
      </c>
      <c r="B56" s="12">
        <v>14337.81</v>
      </c>
      <c r="C56" s="13"/>
      <c r="D56" s="13"/>
      <c r="E56" s="12">
        <v>18224.16</v>
      </c>
      <c r="F56" s="14"/>
      <c r="G56" s="14"/>
    </row>
    <row r="57" spans="1:7" s="3" customFormat="1" ht="12.75" x14ac:dyDescent="0.2">
      <c r="A57" s="11" t="s">
        <v>50</v>
      </c>
      <c r="B57" s="12">
        <v>31234.73</v>
      </c>
      <c r="C57" s="13"/>
      <c r="D57" s="13"/>
      <c r="E57" s="12">
        <v>26041.8</v>
      </c>
      <c r="F57" s="14"/>
      <c r="G57" s="14"/>
    </row>
    <row r="58" spans="1:7" s="3" customFormat="1" ht="12.75" x14ac:dyDescent="0.2">
      <c r="A58" s="11" t="s">
        <v>51</v>
      </c>
      <c r="B58" s="12">
        <v>5236.66</v>
      </c>
      <c r="C58" s="13"/>
      <c r="D58" s="13"/>
      <c r="E58" s="12">
        <v>4865.8599999999997</v>
      </c>
      <c r="F58" s="14"/>
      <c r="G58" s="14"/>
    </row>
    <row r="59" spans="1:7" s="3" customFormat="1" ht="12.75" x14ac:dyDescent="0.2">
      <c r="A59" s="11" t="s">
        <v>52</v>
      </c>
      <c r="B59" s="12">
        <v>5653.84</v>
      </c>
      <c r="C59" s="13"/>
      <c r="D59" s="13"/>
      <c r="E59" s="12">
        <v>11270.61</v>
      </c>
      <c r="F59" s="14"/>
      <c r="G59" s="14"/>
    </row>
    <row r="60" spans="1:7" s="3" customFormat="1" ht="12.75" x14ac:dyDescent="0.2">
      <c r="A60" s="11" t="s">
        <v>53</v>
      </c>
      <c r="B60" s="12">
        <v>2318.3000000000002</v>
      </c>
      <c r="C60" s="13"/>
      <c r="D60" s="13"/>
      <c r="E60" s="12">
        <v>4385.3599999999997</v>
      </c>
      <c r="F60" s="14"/>
      <c r="G60" s="14"/>
    </row>
    <row r="61" spans="1:7" s="3" customFormat="1" ht="12.75" x14ac:dyDescent="0.2">
      <c r="A61" s="11" t="s">
        <v>54</v>
      </c>
      <c r="B61" s="12">
        <v>8059.94</v>
      </c>
      <c r="C61" s="13"/>
      <c r="D61" s="13"/>
      <c r="E61" s="12">
        <v>4300.3</v>
      </c>
      <c r="F61" s="14"/>
      <c r="G61" s="14"/>
    </row>
    <row r="62" spans="1:7" s="3" customFormat="1" ht="12.75" x14ac:dyDescent="0.2">
      <c r="A62" s="11" t="s">
        <v>55</v>
      </c>
      <c r="B62" s="12">
        <v>7466.08</v>
      </c>
      <c r="C62" s="13"/>
      <c r="D62" s="13"/>
      <c r="E62" s="12">
        <v>42469.52</v>
      </c>
      <c r="F62" s="14"/>
      <c r="G62" s="14"/>
    </row>
    <row r="63" spans="1:7" s="3" customFormat="1" ht="12.75" x14ac:dyDescent="0.2">
      <c r="A63" s="11" t="s">
        <v>56</v>
      </c>
      <c r="B63" s="12">
        <v>1908.83</v>
      </c>
      <c r="C63" s="13"/>
      <c r="D63" s="13"/>
      <c r="E63" s="12">
        <v>1168.23</v>
      </c>
      <c r="F63" s="14"/>
      <c r="G63" s="14"/>
    </row>
    <row r="64" spans="1:7" s="3" customFormat="1" ht="12.75" x14ac:dyDescent="0.2">
      <c r="A64" s="11" t="s">
        <v>57</v>
      </c>
      <c r="B64" s="12">
        <v>223</v>
      </c>
      <c r="C64" s="13"/>
      <c r="D64" s="13"/>
      <c r="E64" s="12">
        <v>176</v>
      </c>
      <c r="F64" s="14"/>
      <c r="G64" s="14"/>
    </row>
    <row r="65" spans="1:7" s="3" customFormat="1" ht="12.75" x14ac:dyDescent="0.2">
      <c r="A65" s="11" t="s">
        <v>58</v>
      </c>
      <c r="B65" s="12">
        <v>188.09</v>
      </c>
      <c r="C65" s="13"/>
      <c r="D65" s="13"/>
      <c r="E65" s="12">
        <v>220</v>
      </c>
      <c r="F65" s="14"/>
      <c r="G65" s="14"/>
    </row>
    <row r="66" spans="1:7" s="3" customFormat="1" ht="12.75" x14ac:dyDescent="0.2">
      <c r="A66" s="11" t="s">
        <v>59</v>
      </c>
      <c r="B66" s="12">
        <v>2219.5700000000002</v>
      </c>
      <c r="C66" s="13"/>
      <c r="D66" s="13"/>
      <c r="E66" s="12">
        <v>2607.77</v>
      </c>
      <c r="F66" s="14"/>
      <c r="G66" s="14"/>
    </row>
    <row r="67" spans="1:7" s="3" customFormat="1" ht="12.75" x14ac:dyDescent="0.2">
      <c r="A67" s="11" t="s">
        <v>60</v>
      </c>
      <c r="B67" s="12">
        <v>2926.59</v>
      </c>
      <c r="C67" s="13"/>
      <c r="D67" s="13"/>
      <c r="E67" s="12">
        <v>38297.519999999997</v>
      </c>
      <c r="F67" s="14"/>
      <c r="G67" s="14"/>
    </row>
    <row r="68" spans="1:7" s="4" customFormat="1" ht="12.75" x14ac:dyDescent="0.2">
      <c r="A68" s="8" t="s">
        <v>61</v>
      </c>
      <c r="B68" s="9">
        <v>512.29</v>
      </c>
      <c r="C68" s="9">
        <v>1663</v>
      </c>
      <c r="D68" s="9">
        <v>561.29999999999995</v>
      </c>
      <c r="E68" s="9">
        <v>306.93</v>
      </c>
      <c r="F68" s="10">
        <f>IFERROR(E68/B68*100,0)</f>
        <v>59.913330340236982</v>
      </c>
      <c r="G68" s="10">
        <f>IFERROR(E68/D68*100,0)</f>
        <v>54.681988241582047</v>
      </c>
    </row>
    <row r="69" spans="1:7" s="3" customFormat="1" ht="12.75" x14ac:dyDescent="0.2">
      <c r="A69" s="11" t="s">
        <v>62</v>
      </c>
      <c r="B69" s="12">
        <v>512.29</v>
      </c>
      <c r="C69" s="13"/>
      <c r="D69" s="13"/>
      <c r="E69" s="12">
        <v>306.93</v>
      </c>
      <c r="F69" s="14"/>
      <c r="G69" s="14"/>
    </row>
    <row r="70" spans="1:7" s="3" customFormat="1" ht="12.75" x14ac:dyDescent="0.2">
      <c r="A70" s="11" t="s">
        <v>63</v>
      </c>
      <c r="B70" s="12">
        <v>512.29</v>
      </c>
      <c r="C70" s="13"/>
      <c r="D70" s="13"/>
      <c r="E70" s="12">
        <v>283.93</v>
      </c>
      <c r="F70" s="14"/>
      <c r="G70" s="14"/>
    </row>
    <row r="71" spans="1:7" s="3" customFormat="1" ht="12.75" x14ac:dyDescent="0.2">
      <c r="A71" s="11" t="s">
        <v>64</v>
      </c>
      <c r="B71" s="13"/>
      <c r="C71" s="13"/>
      <c r="D71" s="13"/>
      <c r="E71" s="12">
        <v>23</v>
      </c>
      <c r="F71" s="14"/>
      <c r="G71" s="14"/>
    </row>
    <row r="72" spans="1:7" s="4" customFormat="1" ht="25.5" x14ac:dyDescent="0.2">
      <c r="A72" s="8" t="s">
        <v>65</v>
      </c>
      <c r="B72" s="9">
        <v>25579.11</v>
      </c>
      <c r="C72" s="9">
        <v>26000</v>
      </c>
      <c r="D72" s="9">
        <v>31000</v>
      </c>
      <c r="E72" s="9">
        <v>31000</v>
      </c>
      <c r="F72" s="10">
        <f>IFERROR(E72/B72*100,0)</f>
        <v>121.19264509203018</v>
      </c>
      <c r="G72" s="10">
        <f>IFERROR(E72/D72*100,0)</f>
        <v>100</v>
      </c>
    </row>
    <row r="73" spans="1:7" s="3" customFormat="1" ht="12.75" x14ac:dyDescent="0.2">
      <c r="A73" s="11" t="s">
        <v>66</v>
      </c>
      <c r="B73" s="12">
        <v>25579.11</v>
      </c>
      <c r="C73" s="13"/>
      <c r="D73" s="13"/>
      <c r="E73" s="12">
        <v>31000</v>
      </c>
      <c r="F73" s="14"/>
      <c r="G73" s="14"/>
    </row>
    <row r="74" spans="1:7" s="3" customFormat="1" ht="12.75" x14ac:dyDescent="0.2">
      <c r="A74" s="11" t="s">
        <v>67</v>
      </c>
      <c r="B74" s="12">
        <v>25579.11</v>
      </c>
      <c r="C74" s="13"/>
      <c r="D74" s="13"/>
      <c r="E74" s="12">
        <v>31000</v>
      </c>
      <c r="F74" s="14"/>
      <c r="G74" s="14"/>
    </row>
    <row r="75" spans="1:7" s="4" customFormat="1" ht="12.75" x14ac:dyDescent="0.2">
      <c r="A75" s="8" t="s">
        <v>68</v>
      </c>
      <c r="B75" s="9">
        <v>1041.81</v>
      </c>
      <c r="C75" s="9">
        <v>3700</v>
      </c>
      <c r="D75" s="9">
        <v>2200</v>
      </c>
      <c r="E75" s="9">
        <v>966.1</v>
      </c>
      <c r="F75" s="10">
        <f>IFERROR(E75/B75*100,0)</f>
        <v>92.732839961221345</v>
      </c>
      <c r="G75" s="10">
        <f>IFERROR(E75/D75*100,0)</f>
        <v>43.913636363636364</v>
      </c>
    </row>
    <row r="76" spans="1:7" s="3" customFormat="1" ht="12.75" x14ac:dyDescent="0.2">
      <c r="A76" s="11" t="s">
        <v>69</v>
      </c>
      <c r="B76" s="12">
        <v>1041.81</v>
      </c>
      <c r="C76" s="13"/>
      <c r="D76" s="13"/>
      <c r="E76" s="12">
        <v>966.1</v>
      </c>
      <c r="F76" s="14"/>
      <c r="G76" s="14"/>
    </row>
    <row r="77" spans="1:7" s="3" customFormat="1" ht="12.75" x14ac:dyDescent="0.2">
      <c r="A77" s="11" t="s">
        <v>70</v>
      </c>
      <c r="B77" s="12">
        <v>1041.81</v>
      </c>
      <c r="C77" s="13"/>
      <c r="D77" s="13"/>
      <c r="E77" s="12">
        <v>966.1</v>
      </c>
      <c r="F77" s="14"/>
      <c r="G77" s="14"/>
    </row>
    <row r="78" spans="1:7" s="4" customFormat="1" ht="12.75" x14ac:dyDescent="0.2">
      <c r="A78" s="8" t="s">
        <v>71</v>
      </c>
      <c r="B78" s="9">
        <v>47013.06</v>
      </c>
      <c r="C78" s="9">
        <v>91509</v>
      </c>
      <c r="D78" s="9">
        <v>111706</v>
      </c>
      <c r="E78" s="9">
        <v>97198.17</v>
      </c>
      <c r="F78" s="10">
        <f t="shared" ref="F78:F79" si="4">IFERROR(E78/B78*100,0)</f>
        <v>206.74716770191091</v>
      </c>
      <c r="G78" s="10">
        <f t="shared" ref="G78:G79" si="5">IFERROR(E78/D78*100,0)</f>
        <v>87.012488138506441</v>
      </c>
    </row>
    <row r="79" spans="1:7" s="4" customFormat="1" ht="12.75" x14ac:dyDescent="0.2">
      <c r="A79" s="8" t="s">
        <v>72</v>
      </c>
      <c r="B79" s="9">
        <v>28498.26</v>
      </c>
      <c r="C79" s="9">
        <v>51509</v>
      </c>
      <c r="D79" s="9">
        <v>76706</v>
      </c>
      <c r="E79" s="9">
        <v>65346.69</v>
      </c>
      <c r="F79" s="10">
        <f t="shared" si="4"/>
        <v>229.30063098589179</v>
      </c>
      <c r="G79" s="10">
        <f t="shared" si="5"/>
        <v>85.191106301984192</v>
      </c>
    </row>
    <row r="80" spans="1:7" s="3" customFormat="1" ht="12.75" x14ac:dyDescent="0.2">
      <c r="A80" s="11" t="s">
        <v>73</v>
      </c>
      <c r="B80" s="13"/>
      <c r="C80" s="13"/>
      <c r="D80" s="13"/>
      <c r="E80" s="12">
        <v>38725</v>
      </c>
      <c r="F80" s="14"/>
      <c r="G80" s="14"/>
    </row>
    <row r="81" spans="1:7" s="3" customFormat="1" ht="12.75" x14ac:dyDescent="0.2">
      <c r="A81" s="11" t="s">
        <v>74</v>
      </c>
      <c r="B81" s="13"/>
      <c r="C81" s="13"/>
      <c r="D81" s="13"/>
      <c r="E81" s="12">
        <v>38725</v>
      </c>
      <c r="F81" s="14"/>
      <c r="G81" s="14"/>
    </row>
    <row r="82" spans="1:7" s="3" customFormat="1" ht="12.75" x14ac:dyDescent="0.2">
      <c r="A82" s="11" t="s">
        <v>75</v>
      </c>
      <c r="B82" s="12">
        <v>389.99</v>
      </c>
      <c r="C82" s="13"/>
      <c r="D82" s="13"/>
      <c r="E82" s="12">
        <v>4093.04</v>
      </c>
      <c r="F82" s="14"/>
      <c r="G82" s="14"/>
    </row>
    <row r="83" spans="1:7" s="3" customFormat="1" ht="12.75" x14ac:dyDescent="0.2">
      <c r="A83" s="11" t="s">
        <v>76</v>
      </c>
      <c r="B83" s="13"/>
      <c r="C83" s="13"/>
      <c r="D83" s="13"/>
      <c r="E83" s="12">
        <v>3350.02</v>
      </c>
      <c r="F83" s="14"/>
      <c r="G83" s="14"/>
    </row>
    <row r="84" spans="1:7" s="3" customFormat="1" ht="12.75" x14ac:dyDescent="0.2">
      <c r="A84" s="11" t="s">
        <v>77</v>
      </c>
      <c r="B84" s="12">
        <v>389.99</v>
      </c>
      <c r="C84" s="13"/>
      <c r="D84" s="13"/>
      <c r="E84" s="13"/>
      <c r="F84" s="14"/>
      <c r="G84" s="14"/>
    </row>
    <row r="85" spans="1:7" s="3" customFormat="1" ht="12.75" x14ac:dyDescent="0.2">
      <c r="A85" s="11" t="s">
        <v>78</v>
      </c>
      <c r="B85" s="13"/>
      <c r="C85" s="13"/>
      <c r="D85" s="13"/>
      <c r="E85" s="12">
        <v>743.02</v>
      </c>
      <c r="F85" s="14"/>
      <c r="G85" s="14"/>
    </row>
    <row r="86" spans="1:7" s="3" customFormat="1" ht="12.75" x14ac:dyDescent="0.2">
      <c r="A86" s="11" t="s">
        <v>79</v>
      </c>
      <c r="B86" s="12">
        <v>27570.77</v>
      </c>
      <c r="C86" s="13"/>
      <c r="D86" s="13"/>
      <c r="E86" s="12">
        <v>22364.65</v>
      </c>
      <c r="F86" s="14"/>
      <c r="G86" s="14"/>
    </row>
    <row r="87" spans="1:7" s="3" customFormat="1" ht="12.75" x14ac:dyDescent="0.2">
      <c r="A87" s="11" t="s">
        <v>80</v>
      </c>
      <c r="B87" s="12">
        <v>27570.77</v>
      </c>
      <c r="C87" s="13"/>
      <c r="D87" s="13"/>
      <c r="E87" s="12">
        <v>22364.65</v>
      </c>
      <c r="F87" s="14"/>
      <c r="G87" s="14"/>
    </row>
    <row r="88" spans="1:7" s="3" customFormat="1" ht="12.75" x14ac:dyDescent="0.2">
      <c r="A88" s="11" t="s">
        <v>81</v>
      </c>
      <c r="B88" s="12">
        <v>537.5</v>
      </c>
      <c r="C88" s="13"/>
      <c r="D88" s="13"/>
      <c r="E88" s="12">
        <v>164</v>
      </c>
      <c r="F88" s="14"/>
      <c r="G88" s="14"/>
    </row>
    <row r="89" spans="1:7" s="3" customFormat="1" ht="12.75" x14ac:dyDescent="0.2">
      <c r="A89" s="11" t="s">
        <v>82</v>
      </c>
      <c r="B89" s="12">
        <v>537.5</v>
      </c>
      <c r="C89" s="13"/>
      <c r="D89" s="13"/>
      <c r="E89" s="12">
        <v>164</v>
      </c>
      <c r="F89" s="14"/>
      <c r="G89" s="14"/>
    </row>
    <row r="90" spans="1:7" s="4" customFormat="1" ht="12.75" x14ac:dyDescent="0.2">
      <c r="A90" s="8" t="s">
        <v>83</v>
      </c>
      <c r="B90" s="9">
        <v>18514.8</v>
      </c>
      <c r="C90" s="9">
        <v>40000</v>
      </c>
      <c r="D90" s="9">
        <v>35000</v>
      </c>
      <c r="E90" s="9">
        <v>31851.48</v>
      </c>
      <c r="F90" s="10">
        <f>IFERROR(E90/B90*100,0)</f>
        <v>172.03253613325555</v>
      </c>
      <c r="G90" s="10">
        <f>IFERROR(E90/D90*100,0)</f>
        <v>91.00422857142857</v>
      </c>
    </row>
    <row r="91" spans="1:7" s="3" customFormat="1" ht="12.75" x14ac:dyDescent="0.2">
      <c r="A91" s="11" t="s">
        <v>84</v>
      </c>
      <c r="B91" s="12">
        <v>18514.8</v>
      </c>
      <c r="C91" s="13"/>
      <c r="D91" s="13"/>
      <c r="E91" s="12">
        <v>31851.48</v>
      </c>
      <c r="F91" s="14"/>
      <c r="G91" s="14"/>
    </row>
    <row r="92" spans="1:7" s="3" customFormat="1" ht="12.75" x14ac:dyDescent="0.2">
      <c r="A92" s="11" t="s">
        <v>85</v>
      </c>
      <c r="B92" s="12">
        <v>18514.8</v>
      </c>
      <c r="C92" s="13"/>
      <c r="D92" s="13"/>
      <c r="E92" s="12">
        <v>31851.48</v>
      </c>
      <c r="F92" s="14"/>
      <c r="G92" s="14"/>
    </row>
    <row r="93" spans="1:7" s="4" customFormat="1" ht="12.75" x14ac:dyDescent="0.2">
      <c r="A93" s="84" t="s">
        <v>86</v>
      </c>
      <c r="B93" s="85">
        <v>2545252.86</v>
      </c>
      <c r="C93" s="85">
        <v>2940708</v>
      </c>
      <c r="D93" s="85">
        <v>3190165.33</v>
      </c>
      <c r="E93" s="85">
        <v>3106487.33</v>
      </c>
      <c r="F93" s="86">
        <f>IFERROR(E93/B93*100,0)</f>
        <v>122.05024415530958</v>
      </c>
      <c r="G93" s="86">
        <f>IFERROR(E93/D93*100,0)</f>
        <v>97.377001147460902</v>
      </c>
    </row>
  </sheetData>
  <mergeCells count="3">
    <mergeCell ref="A1:G1"/>
    <mergeCell ref="A2:G2"/>
    <mergeCell ref="A3:G3"/>
  </mergeCells>
  <pageMargins left="0.23622047244094491" right="0.23622047244094491" top="0.74803149606299213" bottom="0.74803149606299213" header="0.31496062992125984" footer="0.31496062992125984"/>
  <pageSetup paperSize="9" scale="77" fitToHeight="0" orientation="portrait" r:id="rId1"/>
  <headerFooter>
    <oddFooter>&amp;C&amp;P</oddFooter>
  </headerFooter>
  <rowBreaks count="1" manualBreakCount="1">
    <brk id="3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37"/>
  <sheetViews>
    <sheetView workbookViewId="0">
      <selection sqref="A1:K1"/>
    </sheetView>
  </sheetViews>
  <sheetFormatPr defaultColWidth="8.85546875" defaultRowHeight="15" x14ac:dyDescent="0.25"/>
  <cols>
    <col min="1" max="1" width="64.7109375" style="16" customWidth="1"/>
    <col min="2" max="5" width="12.7109375" style="1" customWidth="1"/>
    <col min="6" max="7" width="8.85546875" style="1"/>
    <col min="8" max="16384" width="8.85546875" style="48"/>
  </cols>
  <sheetData>
    <row r="1" spans="1:7" s="47" customFormat="1" ht="39" customHeight="1" x14ac:dyDescent="0.2">
      <c r="A1" s="121" t="s">
        <v>187</v>
      </c>
      <c r="B1" s="121"/>
      <c r="C1" s="121"/>
      <c r="D1" s="121"/>
      <c r="E1" s="121"/>
      <c r="F1" s="121"/>
      <c r="G1" s="121"/>
    </row>
    <row r="2" spans="1:7" s="47" customFormat="1" ht="39.6" customHeight="1" x14ac:dyDescent="0.2">
      <c r="A2" s="5" t="s">
        <v>0</v>
      </c>
      <c r="B2" s="5" t="s">
        <v>87</v>
      </c>
      <c r="C2" s="5" t="s">
        <v>92</v>
      </c>
      <c r="D2" s="5" t="s">
        <v>91</v>
      </c>
      <c r="E2" s="5" t="s">
        <v>90</v>
      </c>
      <c r="F2" s="5" t="s">
        <v>88</v>
      </c>
      <c r="G2" s="5" t="s">
        <v>89</v>
      </c>
    </row>
    <row r="3" spans="1:7" s="47" customFormat="1" ht="12.75" x14ac:dyDescent="0.2">
      <c r="A3" s="5">
        <v>1</v>
      </c>
      <c r="B3" s="5">
        <v>2</v>
      </c>
      <c r="C3" s="5">
        <v>3</v>
      </c>
      <c r="D3" s="5">
        <v>4</v>
      </c>
      <c r="E3" s="5">
        <v>5</v>
      </c>
      <c r="F3" s="5">
        <v>6</v>
      </c>
      <c r="G3" s="5">
        <v>7</v>
      </c>
    </row>
    <row r="4" spans="1:7" s="47" customFormat="1" ht="12.75" x14ac:dyDescent="0.2">
      <c r="A4" s="49" t="s">
        <v>129</v>
      </c>
      <c r="B4" s="43">
        <v>2564233.9099999997</v>
      </c>
      <c r="C4" s="43">
        <v>2940708</v>
      </c>
      <c r="D4" s="43">
        <v>3190165.33</v>
      </c>
      <c r="E4" s="43">
        <v>2903850.6700000004</v>
      </c>
      <c r="F4" s="51">
        <f t="shared" ref="F4:F25" si="0">IFERROR(E4/B4*100,0)</f>
        <v>113.24437519820493</v>
      </c>
      <c r="G4" s="51">
        <f t="shared" ref="G4:G25" si="1">IFERROR(E4/D4*100,0)</f>
        <v>91.025083957012356</v>
      </c>
    </row>
    <row r="5" spans="1:7" s="47" customFormat="1" ht="12.75" x14ac:dyDescent="0.2">
      <c r="A5" s="50" t="s">
        <v>119</v>
      </c>
      <c r="B5" s="45">
        <v>41164.61</v>
      </c>
      <c r="C5" s="45">
        <v>79553</v>
      </c>
      <c r="D5" s="45">
        <v>152453</v>
      </c>
      <c r="E5" s="45">
        <v>135654.65</v>
      </c>
      <c r="F5" s="52">
        <f t="shared" si="0"/>
        <v>329.54192934173307</v>
      </c>
      <c r="G5" s="52">
        <f t="shared" si="1"/>
        <v>88.981292595094871</v>
      </c>
    </row>
    <row r="6" spans="1:7" s="47" customFormat="1" ht="12.75" x14ac:dyDescent="0.2">
      <c r="A6" s="50" t="s">
        <v>120</v>
      </c>
      <c r="B6" s="45">
        <v>1083</v>
      </c>
      <c r="C6" s="45">
        <v>1083</v>
      </c>
      <c r="D6" s="45">
        <v>2143</v>
      </c>
      <c r="E6" s="45">
        <v>2143</v>
      </c>
      <c r="F6" s="52">
        <f t="shared" si="0"/>
        <v>197.87626962142198</v>
      </c>
      <c r="G6" s="52">
        <f t="shared" si="1"/>
        <v>100</v>
      </c>
    </row>
    <row r="7" spans="1:7" s="47" customFormat="1" ht="12.75" x14ac:dyDescent="0.2">
      <c r="A7" s="50" t="s">
        <v>121</v>
      </c>
      <c r="B7" s="45">
        <v>60595.240000000005</v>
      </c>
      <c r="C7" s="45">
        <v>64417</v>
      </c>
      <c r="D7" s="45">
        <v>107600</v>
      </c>
      <c r="E7" s="45">
        <v>91025.64</v>
      </c>
      <c r="F7" s="52">
        <f t="shared" si="0"/>
        <v>150.21912612277794</v>
      </c>
      <c r="G7" s="52">
        <f t="shared" si="1"/>
        <v>84.59631970260223</v>
      </c>
    </row>
    <row r="8" spans="1:7" s="47" customFormat="1" ht="12.75" x14ac:dyDescent="0.2">
      <c r="A8" s="50" t="s">
        <v>122</v>
      </c>
      <c r="B8" s="45">
        <v>0</v>
      </c>
      <c r="C8" s="45">
        <v>17809</v>
      </c>
      <c r="D8" s="45">
        <v>0</v>
      </c>
      <c r="E8" s="45">
        <v>0</v>
      </c>
      <c r="F8" s="52">
        <f t="shared" si="0"/>
        <v>0</v>
      </c>
      <c r="G8" s="52">
        <f t="shared" si="1"/>
        <v>0</v>
      </c>
    </row>
    <row r="9" spans="1:7" s="47" customFormat="1" ht="12.75" x14ac:dyDescent="0.2">
      <c r="A9" s="50" t="s">
        <v>123</v>
      </c>
      <c r="B9" s="45">
        <v>244750.63</v>
      </c>
      <c r="C9" s="45">
        <v>234457</v>
      </c>
      <c r="D9" s="45">
        <v>278809.33</v>
      </c>
      <c r="E9" s="45">
        <v>278104.58</v>
      </c>
      <c r="F9" s="52">
        <f t="shared" si="0"/>
        <v>113.62772794496996</v>
      </c>
      <c r="G9" s="52">
        <f t="shared" si="1"/>
        <v>99.747228688509097</v>
      </c>
    </row>
    <row r="10" spans="1:7" s="47" customFormat="1" ht="25.5" x14ac:dyDescent="0.2">
      <c r="A10" s="50" t="s">
        <v>124</v>
      </c>
      <c r="B10" s="45">
        <v>2006733.63</v>
      </c>
      <c r="C10" s="45">
        <v>2230632</v>
      </c>
      <c r="D10" s="45">
        <v>2360600</v>
      </c>
      <c r="E10" s="45">
        <v>2137170.5499999998</v>
      </c>
      <c r="F10" s="52">
        <f t="shared" si="0"/>
        <v>106.49996183100794</v>
      </c>
      <c r="G10" s="52">
        <f t="shared" si="1"/>
        <v>90.535056765229172</v>
      </c>
    </row>
    <row r="11" spans="1:7" s="47" customFormat="1" ht="12.75" x14ac:dyDescent="0.2">
      <c r="A11" s="50" t="s">
        <v>125</v>
      </c>
      <c r="B11" s="45">
        <v>188047.00999999998</v>
      </c>
      <c r="C11" s="45">
        <v>250072</v>
      </c>
      <c r="D11" s="45">
        <v>239700</v>
      </c>
      <c r="E11" s="45">
        <v>217810.52</v>
      </c>
      <c r="F11" s="52">
        <f t="shared" si="0"/>
        <v>115.82769648929808</v>
      </c>
      <c r="G11" s="52">
        <f t="shared" si="1"/>
        <v>90.867968293700457</v>
      </c>
    </row>
    <row r="12" spans="1:7" s="47" customFormat="1" ht="12.75" x14ac:dyDescent="0.2">
      <c r="A12" s="50" t="s">
        <v>126</v>
      </c>
      <c r="B12" s="45">
        <v>20631.62</v>
      </c>
      <c r="C12" s="45">
        <v>57555</v>
      </c>
      <c r="D12" s="45">
        <v>46230</v>
      </c>
      <c r="E12" s="45">
        <v>38264.699999999997</v>
      </c>
      <c r="F12" s="52">
        <f t="shared" si="0"/>
        <v>185.4662891232002</v>
      </c>
      <c r="G12" s="52">
        <f t="shared" si="1"/>
        <v>82.770279039584679</v>
      </c>
    </row>
    <row r="13" spans="1:7" s="47" customFormat="1" ht="12.75" x14ac:dyDescent="0.2">
      <c r="A13" s="50" t="s">
        <v>127</v>
      </c>
      <c r="B13" s="45">
        <v>1107.01</v>
      </c>
      <c r="C13" s="45">
        <v>5000</v>
      </c>
      <c r="D13" s="45">
        <v>2500</v>
      </c>
      <c r="E13" s="45">
        <v>3552.24</v>
      </c>
      <c r="F13" s="52">
        <f t="shared" si="0"/>
        <v>320.8859901897905</v>
      </c>
      <c r="G13" s="52">
        <f t="shared" si="1"/>
        <v>142.08959999999999</v>
      </c>
    </row>
    <row r="14" spans="1:7" s="47" customFormat="1" ht="25.5" x14ac:dyDescent="0.2">
      <c r="A14" s="50" t="s">
        <v>128</v>
      </c>
      <c r="B14" s="45">
        <v>121.16</v>
      </c>
      <c r="C14" s="45">
        <v>130</v>
      </c>
      <c r="D14" s="45">
        <v>130</v>
      </c>
      <c r="E14" s="45">
        <v>124.79</v>
      </c>
      <c r="F14" s="52">
        <f t="shared" si="0"/>
        <v>102.99603829646749</v>
      </c>
      <c r="G14" s="52">
        <f t="shared" si="1"/>
        <v>95.992307692307705</v>
      </c>
    </row>
    <row r="15" spans="1:7" s="47" customFormat="1" ht="12.75" x14ac:dyDescent="0.2">
      <c r="A15" s="49" t="s">
        <v>130</v>
      </c>
      <c r="B15" s="43">
        <f>SUM(B16:B25)</f>
        <v>2545252.86</v>
      </c>
      <c r="C15" s="43">
        <f>SUM(C16:C25)</f>
        <v>2940708</v>
      </c>
      <c r="D15" s="43">
        <f>SUM(D16:D25)</f>
        <v>3190165.33</v>
      </c>
      <c r="E15" s="43">
        <f>SUM(E16:E25)</f>
        <v>3106487.3300000005</v>
      </c>
      <c r="F15" s="51">
        <f t="shared" si="0"/>
        <v>122.0502441553096</v>
      </c>
      <c r="G15" s="51">
        <f t="shared" si="1"/>
        <v>97.377001147460916</v>
      </c>
    </row>
    <row r="16" spans="1:7" s="47" customFormat="1" ht="12.75" x14ac:dyDescent="0.2">
      <c r="A16" s="50" t="s">
        <v>131</v>
      </c>
      <c r="B16" s="45">
        <v>41164.61</v>
      </c>
      <c r="C16" s="45">
        <v>79553</v>
      </c>
      <c r="D16" s="45">
        <v>152453</v>
      </c>
      <c r="E16" s="45">
        <v>143421.31</v>
      </c>
      <c r="F16" s="52">
        <f t="shared" si="0"/>
        <v>348.40925251083394</v>
      </c>
      <c r="G16" s="52">
        <f t="shared" si="1"/>
        <v>94.075754494827919</v>
      </c>
    </row>
    <row r="17" spans="1:7" s="47" customFormat="1" ht="12.75" x14ac:dyDescent="0.2">
      <c r="A17" s="50" t="s">
        <v>132</v>
      </c>
      <c r="B17" s="45">
        <v>23.62</v>
      </c>
      <c r="C17" s="45">
        <v>1083</v>
      </c>
      <c r="D17" s="45">
        <v>2143</v>
      </c>
      <c r="E17" s="45">
        <v>913.79</v>
      </c>
      <c r="F17" s="52">
        <f t="shared" si="0"/>
        <v>3868.7129551227772</v>
      </c>
      <c r="G17" s="52">
        <f t="shared" si="1"/>
        <v>42.640690620625286</v>
      </c>
    </row>
    <row r="18" spans="1:7" s="47" customFormat="1" ht="12.75" x14ac:dyDescent="0.2">
      <c r="A18" s="50" t="s">
        <v>133</v>
      </c>
      <c r="B18" s="45">
        <v>51339.99</v>
      </c>
      <c r="C18" s="45">
        <v>64417</v>
      </c>
      <c r="D18" s="45">
        <v>107600</v>
      </c>
      <c r="E18" s="45">
        <v>94922.67</v>
      </c>
      <c r="F18" s="52">
        <f t="shared" si="0"/>
        <v>184.89031649597126</v>
      </c>
      <c r="G18" s="52">
        <f t="shared" si="1"/>
        <v>88.218094795539031</v>
      </c>
    </row>
    <row r="19" spans="1:7" s="47" customFormat="1" ht="12.75" x14ac:dyDescent="0.2">
      <c r="A19" s="50" t="s">
        <v>134</v>
      </c>
      <c r="B19" s="45">
        <v>0</v>
      </c>
      <c r="C19" s="45">
        <v>17809</v>
      </c>
      <c r="D19" s="45">
        <v>0</v>
      </c>
      <c r="E19" s="45">
        <v>0</v>
      </c>
      <c r="F19" s="52">
        <f t="shared" si="0"/>
        <v>0</v>
      </c>
      <c r="G19" s="52">
        <f t="shared" si="1"/>
        <v>0</v>
      </c>
    </row>
    <row r="20" spans="1:7" s="47" customFormat="1" ht="12.75" x14ac:dyDescent="0.2">
      <c r="A20" s="50" t="s">
        <v>135</v>
      </c>
      <c r="B20" s="45">
        <v>244750.63</v>
      </c>
      <c r="C20" s="45">
        <v>234457</v>
      </c>
      <c r="D20" s="45">
        <v>278809.33</v>
      </c>
      <c r="E20" s="45">
        <v>278695.77</v>
      </c>
      <c r="F20" s="52">
        <f t="shared" si="0"/>
        <v>113.86927584210918</v>
      </c>
      <c r="G20" s="52">
        <f t="shared" si="1"/>
        <v>99.959269655717762</v>
      </c>
    </row>
    <row r="21" spans="1:7" s="47" customFormat="1" ht="25.5" x14ac:dyDescent="0.2">
      <c r="A21" s="50" t="s">
        <v>136</v>
      </c>
      <c r="B21" s="45">
        <v>1980358.76</v>
      </c>
      <c r="C21" s="45">
        <v>2230632</v>
      </c>
      <c r="D21" s="45">
        <v>2360600</v>
      </c>
      <c r="E21" s="45">
        <v>2322533.16</v>
      </c>
      <c r="F21" s="52">
        <f t="shared" si="0"/>
        <v>117.27840464623694</v>
      </c>
      <c r="G21" s="52">
        <f t="shared" si="1"/>
        <v>98.387408286028972</v>
      </c>
    </row>
    <row r="22" spans="1:7" s="47" customFormat="1" ht="12.75" x14ac:dyDescent="0.2">
      <c r="A22" s="50" t="s">
        <v>137</v>
      </c>
      <c r="B22" s="45">
        <v>207364.64</v>
      </c>
      <c r="C22" s="45">
        <v>250072</v>
      </c>
      <c r="D22" s="45">
        <v>239700</v>
      </c>
      <c r="E22" s="45">
        <v>221165.72</v>
      </c>
      <c r="F22" s="52">
        <f t="shared" si="0"/>
        <v>106.65546449963696</v>
      </c>
      <c r="G22" s="52">
        <f t="shared" si="1"/>
        <v>92.267717980809351</v>
      </c>
    </row>
    <row r="23" spans="1:7" s="47" customFormat="1" ht="12.75" x14ac:dyDescent="0.2">
      <c r="A23" s="50" t="s">
        <v>138</v>
      </c>
      <c r="B23" s="45">
        <v>19970</v>
      </c>
      <c r="C23" s="45">
        <v>57555</v>
      </c>
      <c r="D23" s="45">
        <v>46230</v>
      </c>
      <c r="E23" s="45">
        <v>42769.42</v>
      </c>
      <c r="F23" s="52">
        <f t="shared" si="0"/>
        <v>214.16835252879318</v>
      </c>
      <c r="G23" s="52">
        <f t="shared" si="1"/>
        <v>92.514427860696514</v>
      </c>
    </row>
    <row r="24" spans="1:7" s="47" customFormat="1" ht="12.75" x14ac:dyDescent="0.2">
      <c r="A24" s="50" t="s">
        <v>139</v>
      </c>
      <c r="B24" s="45">
        <v>157.01</v>
      </c>
      <c r="C24" s="45">
        <v>5000</v>
      </c>
      <c r="D24" s="45">
        <v>2500</v>
      </c>
      <c r="E24" s="45">
        <v>2027.24</v>
      </c>
      <c r="F24" s="52">
        <f t="shared" si="0"/>
        <v>1291.1534297178525</v>
      </c>
      <c r="G24" s="52">
        <f t="shared" si="1"/>
        <v>81.08959999999999</v>
      </c>
    </row>
    <row r="25" spans="1:7" s="47" customFormat="1" ht="25.5" x14ac:dyDescent="0.2">
      <c r="A25" s="50" t="s">
        <v>140</v>
      </c>
      <c r="B25" s="45">
        <v>123.6</v>
      </c>
      <c r="C25" s="45">
        <v>130</v>
      </c>
      <c r="D25" s="45">
        <v>130</v>
      </c>
      <c r="E25" s="45">
        <v>38.25</v>
      </c>
      <c r="F25" s="52">
        <f t="shared" si="0"/>
        <v>30.946601941747577</v>
      </c>
      <c r="G25" s="52">
        <f t="shared" si="1"/>
        <v>29.423076923076923</v>
      </c>
    </row>
    <row r="26" spans="1:7" x14ac:dyDescent="0.25">
      <c r="C26" s="53"/>
      <c r="D26" s="53"/>
    </row>
    <row r="27" spans="1:7" x14ac:dyDescent="0.25">
      <c r="C27" s="53"/>
      <c r="D27" s="53"/>
    </row>
    <row r="28" spans="1:7" x14ac:dyDescent="0.25">
      <c r="C28" s="53"/>
      <c r="D28" s="53"/>
    </row>
    <row r="29" spans="1:7" x14ac:dyDescent="0.25">
      <c r="C29" s="53"/>
      <c r="D29" s="53"/>
    </row>
    <row r="30" spans="1:7" x14ac:dyDescent="0.25">
      <c r="B30" s="53"/>
      <c r="C30" s="53"/>
      <c r="D30" s="53"/>
      <c r="E30" s="53"/>
    </row>
    <row r="31" spans="1:7" x14ac:dyDescent="0.25">
      <c r="B31" s="53"/>
      <c r="C31" s="53"/>
      <c r="D31" s="53"/>
      <c r="E31" s="53"/>
    </row>
    <row r="32" spans="1:7" x14ac:dyDescent="0.25">
      <c r="C32" s="53"/>
      <c r="D32" s="53"/>
    </row>
    <row r="33" spans="3:4" x14ac:dyDescent="0.25">
      <c r="C33" s="53"/>
      <c r="D33" s="53"/>
    </row>
    <row r="34" spans="3:4" x14ac:dyDescent="0.25">
      <c r="C34" s="53"/>
      <c r="D34" s="53"/>
    </row>
    <row r="35" spans="3:4" x14ac:dyDescent="0.25">
      <c r="C35" s="53"/>
      <c r="D35" s="53"/>
    </row>
    <row r="36" spans="3:4" x14ac:dyDescent="0.25">
      <c r="C36" s="53"/>
      <c r="D36" s="53"/>
    </row>
    <row r="37" spans="3:4" x14ac:dyDescent="0.25">
      <c r="C37" s="53"/>
      <c r="D37" s="53"/>
    </row>
  </sheetData>
  <mergeCells count="1">
    <mergeCell ref="A1:G1"/>
  </mergeCells>
  <pageMargins left="0.23622047244094491" right="0.23622047244094491" top="0.74803149606299213" bottom="0.74803149606299213" header="0.31496062992125984" footer="0.31496062992125984"/>
  <pageSetup paperSize="9" scale="74" fitToHeight="0" orientation="portrait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7"/>
  <sheetViews>
    <sheetView workbookViewId="0">
      <selection sqref="A1:G1"/>
    </sheetView>
  </sheetViews>
  <sheetFormatPr defaultRowHeight="15" x14ac:dyDescent="0.25"/>
  <cols>
    <col min="1" max="1" width="34.28515625" customWidth="1"/>
    <col min="2" max="5" width="15.28515625" customWidth="1"/>
  </cols>
  <sheetData>
    <row r="1" spans="1:7" ht="38.25" customHeight="1" x14ac:dyDescent="0.25">
      <c r="A1" s="121" t="s">
        <v>187</v>
      </c>
      <c r="B1" s="121"/>
      <c r="C1" s="121"/>
      <c r="D1" s="121"/>
      <c r="E1" s="121"/>
      <c r="F1" s="121"/>
      <c r="G1" s="121"/>
    </row>
    <row r="2" spans="1:7" ht="25.5" x14ac:dyDescent="0.25">
      <c r="A2" s="5" t="s">
        <v>0</v>
      </c>
      <c r="B2" s="5" t="s">
        <v>87</v>
      </c>
      <c r="C2" s="5" t="s">
        <v>92</v>
      </c>
      <c r="D2" s="5" t="s">
        <v>91</v>
      </c>
      <c r="E2" s="5" t="s">
        <v>90</v>
      </c>
      <c r="F2" s="5" t="s">
        <v>88</v>
      </c>
      <c r="G2" s="5" t="s">
        <v>89</v>
      </c>
    </row>
    <row r="3" spans="1:7" x14ac:dyDescent="0.25">
      <c r="A3" s="5">
        <v>1</v>
      </c>
      <c r="B3" s="5">
        <v>2</v>
      </c>
      <c r="C3" s="5">
        <v>3</v>
      </c>
      <c r="D3" s="5">
        <v>4</v>
      </c>
      <c r="E3" s="5">
        <v>5</v>
      </c>
      <c r="F3" s="5">
        <v>6</v>
      </c>
      <c r="G3" s="5">
        <v>7</v>
      </c>
    </row>
    <row r="4" spans="1:7" x14ac:dyDescent="0.25">
      <c r="A4" s="72" t="s">
        <v>118</v>
      </c>
      <c r="B4" s="71">
        <v>2545252.86</v>
      </c>
      <c r="C4" s="71">
        <v>2940708</v>
      </c>
      <c r="D4" s="71">
        <v>3190165.33</v>
      </c>
      <c r="E4" s="71">
        <v>3106487.33</v>
      </c>
      <c r="F4" s="71">
        <f>IFERROR(E4/B4*100,0)</f>
        <v>122.05024415530958</v>
      </c>
      <c r="G4" s="71">
        <f>IFERROR(E4/D4*100,0)</f>
        <v>97.377001147460902</v>
      </c>
    </row>
    <row r="5" spans="1:7" x14ac:dyDescent="0.25">
      <c r="A5" s="6" t="s">
        <v>141</v>
      </c>
      <c r="B5" s="7">
        <v>2545252.86</v>
      </c>
      <c r="C5" s="7">
        <v>2940708</v>
      </c>
      <c r="D5" s="7">
        <v>3190165.33</v>
      </c>
      <c r="E5" s="7">
        <v>3106487.33</v>
      </c>
      <c r="F5" s="7">
        <f>IFERROR(E5/B5*100,0)</f>
        <v>122.05024415530958</v>
      </c>
      <c r="G5" s="7">
        <f t="shared" ref="G5:G7" si="0">IFERROR(E5/D5*100,0)</f>
        <v>97.377001147460902</v>
      </c>
    </row>
    <row r="6" spans="1:7" x14ac:dyDescent="0.25">
      <c r="A6" s="6" t="s">
        <v>142</v>
      </c>
      <c r="B6" s="7">
        <v>2403867.0099999998</v>
      </c>
      <c r="C6" s="7">
        <v>2673469</v>
      </c>
      <c r="D6" s="7">
        <v>2850269.33</v>
      </c>
      <c r="E6" s="7">
        <v>2794266.51</v>
      </c>
      <c r="F6" s="7">
        <f>IFERROR(E6/B6*100,0)</f>
        <v>116.24047829501183</v>
      </c>
      <c r="G6" s="7">
        <f t="shared" si="0"/>
        <v>98.035174451391214</v>
      </c>
    </row>
    <row r="7" spans="1:7" x14ac:dyDescent="0.25">
      <c r="A7" s="6" t="s">
        <v>143</v>
      </c>
      <c r="B7" s="7">
        <v>141385.85</v>
      </c>
      <c r="C7" s="7">
        <v>267239</v>
      </c>
      <c r="D7" s="7">
        <v>339896</v>
      </c>
      <c r="E7" s="7">
        <v>312220.82</v>
      </c>
      <c r="F7" s="7">
        <f>IFERROR(E7/B7*100,0)</f>
        <v>220.82890190213519</v>
      </c>
      <c r="G7" s="7">
        <f t="shared" si="0"/>
        <v>91.857750606067739</v>
      </c>
    </row>
  </sheetData>
  <mergeCells count="1">
    <mergeCell ref="A1:G1"/>
  </mergeCells>
  <pageMargins left="0.23622047244094491" right="0.23622047244094491" top="0.74803149606299213" bottom="0.74803149606299213" header="0.31496062992125984" footer="0.31496062992125984"/>
  <pageSetup paperSize="9" scale="87" fitToHeight="0" orientation="portrait" r:id="rId1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16"/>
  <sheetViews>
    <sheetView zoomScale="85" zoomScaleNormal="85" workbookViewId="0">
      <selection activeCell="A3" sqref="A3:K3"/>
    </sheetView>
  </sheetViews>
  <sheetFormatPr defaultRowHeight="15" x14ac:dyDescent="0.25"/>
  <cols>
    <col min="1" max="1" width="7.5703125" customWidth="1"/>
    <col min="2" max="4" width="5" customWidth="1"/>
    <col min="5" max="5" width="25.28515625" customWidth="1"/>
    <col min="6" max="9" width="12" customWidth="1"/>
    <col min="10" max="11" width="11.85546875" customWidth="1"/>
  </cols>
  <sheetData>
    <row r="1" spans="1:11" ht="39.75" customHeight="1" x14ac:dyDescent="0.25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</row>
    <row r="2" spans="1:11" ht="18" customHeight="1" x14ac:dyDescent="0.25">
      <c r="A2" s="121" t="s">
        <v>144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3" spans="1:11" ht="37.5" customHeight="1" x14ac:dyDescent="0.25">
      <c r="A3" s="121" t="s">
        <v>188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8" x14ac:dyDescent="0.25">
      <c r="A4" s="54"/>
      <c r="B4" s="54"/>
      <c r="C4" s="54"/>
      <c r="D4" s="54"/>
      <c r="E4" s="54"/>
      <c r="F4" s="54"/>
      <c r="G4" s="54"/>
      <c r="H4" s="54"/>
      <c r="I4" s="55"/>
      <c r="J4" s="55"/>
      <c r="K4" s="55"/>
    </row>
    <row r="5" spans="1:11" ht="25.5" customHeight="1" x14ac:dyDescent="0.25">
      <c r="A5" s="122" t="s">
        <v>98</v>
      </c>
      <c r="B5" s="122"/>
      <c r="C5" s="122"/>
      <c r="D5" s="122"/>
      <c r="E5" s="122"/>
      <c r="F5" s="5" t="s">
        <v>87</v>
      </c>
      <c r="G5" s="5" t="s">
        <v>92</v>
      </c>
      <c r="H5" s="5" t="s">
        <v>91</v>
      </c>
      <c r="I5" s="5" t="s">
        <v>90</v>
      </c>
      <c r="J5" s="5" t="s">
        <v>88</v>
      </c>
      <c r="K5" s="5" t="s">
        <v>89</v>
      </c>
    </row>
    <row r="6" spans="1:11" x14ac:dyDescent="0.25">
      <c r="A6" s="122">
        <v>1</v>
      </c>
      <c r="B6" s="122"/>
      <c r="C6" s="122"/>
      <c r="D6" s="122"/>
      <c r="E6" s="122"/>
      <c r="F6" s="5">
        <v>2</v>
      </c>
      <c r="G6" s="5">
        <v>3</v>
      </c>
      <c r="H6" s="5">
        <v>4</v>
      </c>
      <c r="I6" s="5">
        <v>5</v>
      </c>
      <c r="J6" s="5">
        <v>6</v>
      </c>
      <c r="K6" s="5">
        <v>7</v>
      </c>
    </row>
    <row r="7" spans="1:11" ht="25.5" x14ac:dyDescent="0.25">
      <c r="A7" s="56">
        <v>8</v>
      </c>
      <c r="B7" s="56"/>
      <c r="C7" s="56"/>
      <c r="D7" s="56"/>
      <c r="E7" s="56" t="s">
        <v>145</v>
      </c>
      <c r="F7" s="57">
        <v>0</v>
      </c>
      <c r="G7" s="57">
        <v>0</v>
      </c>
      <c r="H7" s="57">
        <v>0</v>
      </c>
      <c r="I7" s="57">
        <v>0</v>
      </c>
      <c r="J7" s="57">
        <v>0</v>
      </c>
      <c r="K7" s="57">
        <v>0</v>
      </c>
    </row>
    <row r="8" spans="1:11" x14ac:dyDescent="0.25">
      <c r="A8" s="56"/>
      <c r="B8" s="58">
        <v>84</v>
      </c>
      <c r="C8" s="58"/>
      <c r="D8" s="58"/>
      <c r="E8" s="58" t="s">
        <v>146</v>
      </c>
      <c r="F8" s="57">
        <v>0</v>
      </c>
      <c r="G8" s="57">
        <v>0</v>
      </c>
      <c r="H8" s="57">
        <v>0</v>
      </c>
      <c r="I8" s="57">
        <v>0</v>
      </c>
      <c r="J8" s="57">
        <v>0</v>
      </c>
      <c r="K8" s="57">
        <v>0</v>
      </c>
    </row>
    <row r="9" spans="1:11" ht="51" x14ac:dyDescent="0.25">
      <c r="A9" s="59"/>
      <c r="B9" s="59"/>
      <c r="C9" s="59">
        <v>841</v>
      </c>
      <c r="D9" s="59"/>
      <c r="E9" s="60" t="s">
        <v>147</v>
      </c>
      <c r="F9" s="57">
        <v>0</v>
      </c>
      <c r="G9" s="57">
        <v>0</v>
      </c>
      <c r="H9" s="57">
        <v>0</v>
      </c>
      <c r="I9" s="57">
        <v>0</v>
      </c>
      <c r="J9" s="57">
        <v>0</v>
      </c>
      <c r="K9" s="57">
        <v>0</v>
      </c>
    </row>
    <row r="10" spans="1:11" ht="25.5" x14ac:dyDescent="0.25">
      <c r="A10" s="59"/>
      <c r="B10" s="59"/>
      <c r="C10" s="59"/>
      <c r="D10" s="59">
        <v>8413</v>
      </c>
      <c r="E10" s="60" t="s">
        <v>148</v>
      </c>
      <c r="F10" s="57">
        <v>0</v>
      </c>
      <c r="G10" s="57">
        <v>0</v>
      </c>
      <c r="H10" s="57">
        <v>0</v>
      </c>
      <c r="I10" s="57">
        <v>0</v>
      </c>
      <c r="J10" s="57">
        <v>0</v>
      </c>
      <c r="K10" s="57">
        <v>0</v>
      </c>
    </row>
    <row r="11" spans="1:11" x14ac:dyDescent="0.25">
      <c r="A11" s="59"/>
      <c r="B11" s="59"/>
      <c r="C11" s="59"/>
      <c r="D11" s="61" t="s">
        <v>149</v>
      </c>
      <c r="E11" s="62"/>
      <c r="F11" s="57">
        <v>0</v>
      </c>
      <c r="G11" s="57">
        <v>0</v>
      </c>
      <c r="H11" s="57">
        <v>0</v>
      </c>
      <c r="I11" s="57">
        <v>0</v>
      </c>
      <c r="J11" s="57">
        <v>0</v>
      </c>
      <c r="K11" s="57">
        <v>0</v>
      </c>
    </row>
    <row r="12" spans="1:11" ht="25.5" x14ac:dyDescent="0.25">
      <c r="A12" s="63">
        <v>5</v>
      </c>
      <c r="B12" s="63"/>
      <c r="C12" s="63"/>
      <c r="D12" s="63"/>
      <c r="E12" s="64" t="s">
        <v>150</v>
      </c>
      <c r="F12" s="57">
        <v>0</v>
      </c>
      <c r="G12" s="57">
        <v>0</v>
      </c>
      <c r="H12" s="57">
        <v>0</v>
      </c>
      <c r="I12" s="57">
        <v>0</v>
      </c>
      <c r="J12" s="57">
        <v>0</v>
      </c>
      <c r="K12" s="57">
        <v>0</v>
      </c>
    </row>
    <row r="13" spans="1:11" ht="25.5" x14ac:dyDescent="0.25">
      <c r="A13" s="58"/>
      <c r="B13" s="58">
        <v>54</v>
      </c>
      <c r="C13" s="58"/>
      <c r="D13" s="58"/>
      <c r="E13" s="65" t="s">
        <v>151</v>
      </c>
      <c r="F13" s="57">
        <v>0</v>
      </c>
      <c r="G13" s="57">
        <v>0</v>
      </c>
      <c r="H13" s="57">
        <v>0</v>
      </c>
      <c r="I13" s="57">
        <v>0</v>
      </c>
      <c r="J13" s="57">
        <v>0</v>
      </c>
      <c r="K13" s="57">
        <v>0</v>
      </c>
    </row>
    <row r="14" spans="1:11" ht="63.75" x14ac:dyDescent="0.25">
      <c r="A14" s="58"/>
      <c r="B14" s="58"/>
      <c r="C14" s="58">
        <v>541</v>
      </c>
      <c r="D14" s="60"/>
      <c r="E14" s="60" t="s">
        <v>152</v>
      </c>
      <c r="F14" s="57">
        <v>0</v>
      </c>
      <c r="G14" s="57">
        <v>0</v>
      </c>
      <c r="H14" s="57">
        <v>0</v>
      </c>
      <c r="I14" s="57">
        <v>0</v>
      </c>
      <c r="J14" s="57">
        <v>0</v>
      </c>
      <c r="K14" s="57">
        <v>0</v>
      </c>
    </row>
    <row r="15" spans="1:11" ht="38.25" x14ac:dyDescent="0.25">
      <c r="A15" s="58"/>
      <c r="B15" s="58"/>
      <c r="C15" s="58"/>
      <c r="D15" s="60">
        <v>5413</v>
      </c>
      <c r="E15" s="60" t="s">
        <v>153</v>
      </c>
      <c r="F15" s="57">
        <v>0</v>
      </c>
      <c r="G15" s="57">
        <v>0</v>
      </c>
      <c r="H15" s="57">
        <v>0</v>
      </c>
      <c r="I15" s="57">
        <v>0</v>
      </c>
      <c r="J15" s="57">
        <v>0</v>
      </c>
      <c r="K15" s="57">
        <v>0</v>
      </c>
    </row>
    <row r="16" spans="1:11" x14ac:dyDescent="0.25">
      <c r="A16" s="66" t="s">
        <v>154</v>
      </c>
      <c r="B16" s="63"/>
      <c r="C16" s="63"/>
      <c r="D16" s="63"/>
      <c r="E16" s="64" t="s">
        <v>149</v>
      </c>
      <c r="F16" s="57">
        <v>0</v>
      </c>
      <c r="G16" s="57">
        <v>0</v>
      </c>
      <c r="H16" s="57">
        <v>0</v>
      </c>
      <c r="I16" s="57">
        <v>0</v>
      </c>
      <c r="J16" s="57">
        <v>0</v>
      </c>
      <c r="K16" s="57">
        <v>0</v>
      </c>
    </row>
  </sheetData>
  <mergeCells count="4">
    <mergeCell ref="A2:K2"/>
    <mergeCell ref="A3:K3"/>
    <mergeCell ref="A5:E5"/>
    <mergeCell ref="A6:E6"/>
  </mergeCells>
  <pageMargins left="0.23622047244094491" right="0.23622047244094491" top="0.74803149606299213" bottom="0.74803149606299213" header="0.31496062992125984" footer="0.31496062992125984"/>
  <pageSetup paperSize="9" scale="83" fitToHeight="0" orientation="portrait" r:id="rId1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11"/>
  <sheetViews>
    <sheetView tabSelected="1" workbookViewId="0">
      <selection activeCell="G10" sqref="G10"/>
    </sheetView>
  </sheetViews>
  <sheetFormatPr defaultRowHeight="15" x14ac:dyDescent="0.25"/>
  <cols>
    <col min="1" max="1" width="37.7109375" customWidth="1"/>
    <col min="2" max="5" width="13.7109375" customWidth="1"/>
    <col min="6" max="7" width="9.7109375" customWidth="1"/>
  </cols>
  <sheetData>
    <row r="1" spans="1:7" ht="108" x14ac:dyDescent="0.25">
      <c r="A1" s="54" t="s">
        <v>187</v>
      </c>
      <c r="B1" s="54"/>
      <c r="C1" s="54"/>
      <c r="D1" s="54"/>
      <c r="E1" s="55"/>
      <c r="F1" s="55"/>
      <c r="G1" s="55"/>
    </row>
    <row r="2" spans="1:7" ht="15.75" customHeight="1" x14ac:dyDescent="0.25">
      <c r="A2" s="121" t="s">
        <v>155</v>
      </c>
      <c r="B2" s="121"/>
      <c r="C2" s="121"/>
      <c r="D2" s="121"/>
      <c r="E2" s="121"/>
      <c r="F2" s="121"/>
      <c r="G2" s="121"/>
    </row>
    <row r="3" spans="1:7" ht="18" x14ac:dyDescent="0.25">
      <c r="A3" s="54"/>
      <c r="B3" s="54"/>
      <c r="C3" s="54"/>
      <c r="D3" s="54"/>
      <c r="E3" s="55"/>
      <c r="F3" s="55"/>
      <c r="G3" s="55"/>
    </row>
    <row r="4" spans="1:7" ht="25.5" x14ac:dyDescent="0.25">
      <c r="A4" s="5" t="s">
        <v>98</v>
      </c>
      <c r="B4" s="5" t="s">
        <v>87</v>
      </c>
      <c r="C4" s="5" t="s">
        <v>92</v>
      </c>
      <c r="D4" s="5" t="s">
        <v>91</v>
      </c>
      <c r="E4" s="5" t="s">
        <v>90</v>
      </c>
      <c r="F4" s="5" t="s">
        <v>88</v>
      </c>
      <c r="G4" s="5" t="s">
        <v>89</v>
      </c>
    </row>
    <row r="5" spans="1:7" x14ac:dyDescent="0.25">
      <c r="A5" s="5">
        <v>1</v>
      </c>
      <c r="B5" s="5">
        <v>2</v>
      </c>
      <c r="C5" s="5">
        <v>3</v>
      </c>
      <c r="D5" s="5">
        <v>4</v>
      </c>
      <c r="E5" s="5">
        <v>5</v>
      </c>
      <c r="F5" s="5">
        <v>6</v>
      </c>
      <c r="G5" s="5">
        <v>7</v>
      </c>
    </row>
    <row r="6" spans="1:7" x14ac:dyDescent="0.25">
      <c r="A6" s="56" t="s">
        <v>156</v>
      </c>
      <c r="B6" s="57">
        <v>0</v>
      </c>
      <c r="C6" s="57">
        <v>0</v>
      </c>
      <c r="D6" s="57">
        <v>0</v>
      </c>
      <c r="E6" s="57">
        <v>0</v>
      </c>
      <c r="F6" s="57">
        <v>0</v>
      </c>
      <c r="G6" s="57">
        <v>0</v>
      </c>
    </row>
    <row r="7" spans="1:7" x14ac:dyDescent="0.25">
      <c r="A7" s="56" t="s">
        <v>157</v>
      </c>
      <c r="B7" s="57">
        <v>0</v>
      </c>
      <c r="C7" s="57">
        <v>0</v>
      </c>
      <c r="D7" s="57">
        <v>0</v>
      </c>
      <c r="E7" s="57">
        <v>0</v>
      </c>
      <c r="F7" s="57">
        <v>0</v>
      </c>
      <c r="G7" s="57">
        <v>0</v>
      </c>
    </row>
    <row r="8" spans="1:7" x14ac:dyDescent="0.25">
      <c r="A8" s="67" t="s">
        <v>132</v>
      </c>
      <c r="B8" s="57">
        <v>0</v>
      </c>
      <c r="C8" s="57">
        <v>0</v>
      </c>
      <c r="D8" s="57">
        <v>0</v>
      </c>
      <c r="E8" s="57">
        <v>0</v>
      </c>
      <c r="F8" s="57">
        <v>0</v>
      </c>
      <c r="G8" s="57">
        <v>0</v>
      </c>
    </row>
    <row r="9" spans="1:7" ht="15.75" customHeight="1" x14ac:dyDescent="0.25">
      <c r="A9" s="56" t="s">
        <v>158</v>
      </c>
      <c r="B9" s="57">
        <v>0</v>
      </c>
      <c r="C9" s="57">
        <v>0</v>
      </c>
      <c r="D9" s="57">
        <v>0</v>
      </c>
      <c r="E9" s="57">
        <v>0</v>
      </c>
      <c r="F9" s="57">
        <v>0</v>
      </c>
      <c r="G9" s="57">
        <v>0</v>
      </c>
    </row>
    <row r="10" spans="1:7" x14ac:dyDescent="0.25">
      <c r="A10" s="56" t="s">
        <v>157</v>
      </c>
      <c r="B10" s="57">
        <v>0</v>
      </c>
      <c r="C10" s="57">
        <v>0</v>
      </c>
      <c r="D10" s="57">
        <v>0</v>
      </c>
      <c r="E10" s="57">
        <v>0</v>
      </c>
      <c r="F10" s="57">
        <v>0</v>
      </c>
      <c r="G10" s="57">
        <v>0</v>
      </c>
    </row>
    <row r="11" spans="1:7" x14ac:dyDescent="0.25">
      <c r="A11" s="67" t="s">
        <v>132</v>
      </c>
      <c r="B11" s="57">
        <v>0</v>
      </c>
      <c r="C11" s="57">
        <v>0</v>
      </c>
      <c r="D11" s="57">
        <v>0</v>
      </c>
      <c r="E11" s="57">
        <v>0</v>
      </c>
      <c r="F11" s="57">
        <v>0</v>
      </c>
      <c r="G11" s="57">
        <v>0</v>
      </c>
    </row>
  </sheetData>
  <mergeCells count="1">
    <mergeCell ref="A2:G2"/>
  </mergeCells>
  <pageMargins left="0.23622047244094491" right="0.23622047244094491" top="0.74803149606299213" bottom="0.74803149606299213" header="0.31496062992125984" footer="0.31496062992125984"/>
  <pageSetup paperSize="9" scale="88" fitToHeight="0" orientation="portrait" r:id="rId1"/>
  <headerFoot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549"/>
  <sheetViews>
    <sheetView showGridLines="0" workbookViewId="0">
      <selection sqref="A1:K1"/>
    </sheetView>
  </sheetViews>
  <sheetFormatPr defaultColWidth="8.85546875" defaultRowHeight="10.5" x14ac:dyDescent="0.2"/>
  <cols>
    <col min="1" max="1" width="66.85546875" style="78" customWidth="1"/>
    <col min="2" max="5" width="13" style="83" customWidth="1"/>
    <col min="6" max="7" width="8.5703125" style="83" customWidth="1"/>
    <col min="8" max="16384" width="8.85546875" style="1"/>
  </cols>
  <sheetData>
    <row r="1" spans="1:7" customFormat="1" ht="51.75" customHeight="1" x14ac:dyDescent="0.25">
      <c r="A1" s="121" t="s">
        <v>187</v>
      </c>
      <c r="B1" s="121"/>
      <c r="C1" s="121"/>
      <c r="D1" s="121"/>
      <c r="E1" s="121"/>
      <c r="F1" s="121"/>
      <c r="G1" s="121"/>
    </row>
    <row r="2" spans="1:7" customFormat="1" ht="33.6" customHeight="1" x14ac:dyDescent="0.25">
      <c r="A2" s="123" t="s">
        <v>186</v>
      </c>
      <c r="B2" s="123"/>
      <c r="C2" s="123"/>
      <c r="D2" s="123"/>
      <c r="E2" s="123"/>
      <c r="F2" s="123"/>
      <c r="G2" s="123"/>
    </row>
    <row r="3" spans="1:7" s="2" customFormat="1" ht="31.5" x14ac:dyDescent="0.2">
      <c r="A3" s="73" t="s">
        <v>0</v>
      </c>
      <c r="B3" s="73" t="s">
        <v>87</v>
      </c>
      <c r="C3" s="73" t="s">
        <v>92</v>
      </c>
      <c r="D3" s="73" t="s">
        <v>91</v>
      </c>
      <c r="E3" s="73" t="s">
        <v>90</v>
      </c>
      <c r="F3" s="73" t="s">
        <v>88</v>
      </c>
      <c r="G3" s="73" t="s">
        <v>89</v>
      </c>
    </row>
    <row r="4" spans="1:7" s="2" customFormat="1" x14ac:dyDescent="0.2">
      <c r="A4" s="73">
        <v>1</v>
      </c>
      <c r="B4" s="73">
        <v>2</v>
      </c>
      <c r="C4" s="73">
        <v>3</v>
      </c>
      <c r="D4" s="73">
        <v>4</v>
      </c>
      <c r="E4" s="73">
        <v>5</v>
      </c>
      <c r="F4" s="73">
        <v>6</v>
      </c>
      <c r="G4" s="73">
        <v>7</v>
      </c>
    </row>
    <row r="5" spans="1:7" s="44" customFormat="1" ht="12.75" x14ac:dyDescent="0.2">
      <c r="A5" s="49" t="s">
        <v>118</v>
      </c>
      <c r="B5" s="43">
        <v>2545252.86</v>
      </c>
      <c r="C5" s="43">
        <v>2940708</v>
      </c>
      <c r="D5" s="43">
        <v>3190165.33</v>
      </c>
      <c r="E5" s="43">
        <v>3106487.33</v>
      </c>
      <c r="F5" s="43">
        <f t="shared" ref="F5:F13" si="0">IFERROR(E5/B5*100,0)</f>
        <v>122.05024415530958</v>
      </c>
      <c r="G5" s="43">
        <f t="shared" ref="G5:G13" si="1">IFERROR(E5/D5*100,0)</f>
        <v>97.377001147460902</v>
      </c>
    </row>
    <row r="6" spans="1:7" s="70" customFormat="1" ht="12.75" x14ac:dyDescent="0.2">
      <c r="A6" s="74" t="s">
        <v>185</v>
      </c>
      <c r="B6" s="79">
        <v>2545252.86</v>
      </c>
      <c r="C6" s="79">
        <v>0</v>
      </c>
      <c r="D6" s="79">
        <v>0</v>
      </c>
      <c r="E6" s="79">
        <v>0</v>
      </c>
      <c r="F6" s="79">
        <f t="shared" si="0"/>
        <v>0</v>
      </c>
      <c r="G6" s="79">
        <f t="shared" si="1"/>
        <v>0</v>
      </c>
    </row>
    <row r="7" spans="1:7" s="69" customFormat="1" ht="12.75" x14ac:dyDescent="0.2">
      <c r="A7" s="75" t="s">
        <v>184</v>
      </c>
      <c r="B7" s="80">
        <v>2545252.86</v>
      </c>
      <c r="C7" s="80">
        <v>0</v>
      </c>
      <c r="D7" s="80">
        <v>0</v>
      </c>
      <c r="E7" s="80">
        <v>0</v>
      </c>
      <c r="F7" s="80">
        <f t="shared" si="0"/>
        <v>0</v>
      </c>
      <c r="G7" s="80">
        <f t="shared" si="1"/>
        <v>0</v>
      </c>
    </row>
    <row r="8" spans="1:7" s="46" customFormat="1" ht="12.75" x14ac:dyDescent="0.2">
      <c r="A8" s="76" t="s">
        <v>181</v>
      </c>
      <c r="B8" s="81">
        <v>242570.75</v>
      </c>
      <c r="C8" s="81">
        <v>0</v>
      </c>
      <c r="D8" s="81">
        <v>0</v>
      </c>
      <c r="E8" s="81">
        <v>0</v>
      </c>
      <c r="F8" s="81">
        <f t="shared" si="0"/>
        <v>0</v>
      </c>
      <c r="G8" s="81">
        <f t="shared" si="1"/>
        <v>0</v>
      </c>
    </row>
    <row r="9" spans="1:7" s="68" customFormat="1" ht="12.75" x14ac:dyDescent="0.2">
      <c r="A9" s="77" t="s">
        <v>180</v>
      </c>
      <c r="B9" s="82">
        <v>39072</v>
      </c>
      <c r="C9" s="82">
        <v>0</v>
      </c>
      <c r="D9" s="82">
        <v>0</v>
      </c>
      <c r="E9" s="82">
        <v>0</v>
      </c>
      <c r="F9" s="82">
        <f t="shared" si="0"/>
        <v>0</v>
      </c>
      <c r="G9" s="82">
        <f t="shared" si="1"/>
        <v>0</v>
      </c>
    </row>
    <row r="10" spans="1:7" s="3" customFormat="1" ht="12.75" x14ac:dyDescent="0.2">
      <c r="A10" s="8" t="s">
        <v>159</v>
      </c>
      <c r="B10" s="9">
        <v>39072</v>
      </c>
      <c r="C10" s="9">
        <v>0</v>
      </c>
      <c r="D10" s="9">
        <v>0</v>
      </c>
      <c r="E10" s="9">
        <v>0</v>
      </c>
      <c r="F10" s="9">
        <f t="shared" si="0"/>
        <v>0</v>
      </c>
      <c r="G10" s="9">
        <f t="shared" si="1"/>
        <v>0</v>
      </c>
    </row>
    <row r="11" spans="1:7" s="46" customFormat="1" ht="12.75" x14ac:dyDescent="0.2">
      <c r="A11" s="76" t="s">
        <v>123</v>
      </c>
      <c r="B11" s="81">
        <v>39072</v>
      </c>
      <c r="C11" s="81">
        <v>0</v>
      </c>
      <c r="D11" s="81">
        <v>0</v>
      </c>
      <c r="E11" s="81">
        <v>0</v>
      </c>
      <c r="F11" s="81">
        <f t="shared" si="0"/>
        <v>0</v>
      </c>
      <c r="G11" s="81">
        <f t="shared" si="1"/>
        <v>0</v>
      </c>
    </row>
    <row r="12" spans="1:7" s="3" customFormat="1" ht="12.75" x14ac:dyDescent="0.2">
      <c r="A12" s="8" t="s">
        <v>24</v>
      </c>
      <c r="B12" s="9">
        <v>39072</v>
      </c>
      <c r="C12" s="9">
        <v>0</v>
      </c>
      <c r="D12" s="9">
        <v>0</v>
      </c>
      <c r="E12" s="9">
        <v>0</v>
      </c>
      <c r="F12" s="9">
        <f t="shared" si="0"/>
        <v>0</v>
      </c>
      <c r="G12" s="9">
        <f t="shared" si="1"/>
        <v>0</v>
      </c>
    </row>
    <row r="13" spans="1:7" s="3" customFormat="1" ht="12.75" x14ac:dyDescent="0.2">
      <c r="A13" s="8" t="s">
        <v>32</v>
      </c>
      <c r="B13" s="9">
        <v>38825.800000000003</v>
      </c>
      <c r="C13" s="9">
        <v>0</v>
      </c>
      <c r="D13" s="9">
        <v>0</v>
      </c>
      <c r="E13" s="9">
        <v>0</v>
      </c>
      <c r="F13" s="9">
        <f t="shared" si="0"/>
        <v>0</v>
      </c>
      <c r="G13" s="9">
        <f t="shared" si="1"/>
        <v>0</v>
      </c>
    </row>
    <row r="14" spans="1:7" s="3" customFormat="1" ht="12.75" x14ac:dyDescent="0.2">
      <c r="A14" s="8" t="s">
        <v>33</v>
      </c>
      <c r="B14" s="9">
        <v>3861.71</v>
      </c>
      <c r="C14" s="9"/>
      <c r="D14" s="9"/>
      <c r="E14" s="9"/>
      <c r="F14" s="9"/>
      <c r="G14" s="9"/>
    </row>
    <row r="15" spans="1:7" s="3" customFormat="1" ht="12.75" x14ac:dyDescent="0.2">
      <c r="A15" s="11" t="s">
        <v>34</v>
      </c>
      <c r="B15" s="12">
        <v>2644.69</v>
      </c>
      <c r="C15" s="12"/>
      <c r="D15" s="12"/>
      <c r="E15" s="12"/>
      <c r="F15" s="12"/>
      <c r="G15" s="12"/>
    </row>
    <row r="16" spans="1:7" s="3" customFormat="1" ht="12.75" x14ac:dyDescent="0.2">
      <c r="A16" s="11" t="s">
        <v>36</v>
      </c>
      <c r="B16" s="12">
        <v>191</v>
      </c>
      <c r="C16" s="12"/>
      <c r="D16" s="12"/>
      <c r="E16" s="12"/>
      <c r="F16" s="12"/>
      <c r="G16" s="12"/>
    </row>
    <row r="17" spans="1:7" s="3" customFormat="1" ht="12.75" x14ac:dyDescent="0.2">
      <c r="A17" s="11" t="s">
        <v>37</v>
      </c>
      <c r="B17" s="12">
        <v>1026.02</v>
      </c>
      <c r="C17" s="12"/>
      <c r="D17" s="12"/>
      <c r="E17" s="12"/>
      <c r="F17" s="12"/>
      <c r="G17" s="12"/>
    </row>
    <row r="18" spans="1:7" s="3" customFormat="1" ht="12.75" x14ac:dyDescent="0.2">
      <c r="A18" s="8" t="s">
        <v>38</v>
      </c>
      <c r="B18" s="9">
        <v>14664.09</v>
      </c>
      <c r="C18" s="9"/>
      <c r="D18" s="9"/>
      <c r="E18" s="9"/>
      <c r="F18" s="9"/>
      <c r="G18" s="9"/>
    </row>
    <row r="19" spans="1:7" s="3" customFormat="1" ht="12.75" x14ac:dyDescent="0.2">
      <c r="A19" s="11" t="s">
        <v>39</v>
      </c>
      <c r="B19" s="12">
        <v>9268.34</v>
      </c>
      <c r="C19" s="12"/>
      <c r="D19" s="12"/>
      <c r="E19" s="12"/>
      <c r="F19" s="12"/>
      <c r="G19" s="12"/>
    </row>
    <row r="20" spans="1:7" s="3" customFormat="1" ht="12.75" x14ac:dyDescent="0.2">
      <c r="A20" s="11" t="s">
        <v>41</v>
      </c>
      <c r="B20" s="12">
        <v>214.46</v>
      </c>
      <c r="C20" s="12"/>
      <c r="D20" s="12"/>
      <c r="E20" s="12"/>
      <c r="F20" s="12"/>
      <c r="G20" s="12"/>
    </row>
    <row r="21" spans="1:7" s="3" customFormat="1" ht="12.75" x14ac:dyDescent="0.2">
      <c r="A21" s="11" t="s">
        <v>42</v>
      </c>
      <c r="B21" s="12">
        <v>3158.92</v>
      </c>
      <c r="C21" s="12"/>
      <c r="D21" s="12"/>
      <c r="E21" s="12"/>
      <c r="F21" s="12"/>
      <c r="G21" s="12"/>
    </row>
    <row r="22" spans="1:7" s="3" customFormat="1" ht="12.75" x14ac:dyDescent="0.2">
      <c r="A22" s="11" t="s">
        <v>43</v>
      </c>
      <c r="B22" s="12">
        <v>1199.51</v>
      </c>
      <c r="C22" s="12"/>
      <c r="D22" s="12"/>
      <c r="E22" s="12"/>
      <c r="F22" s="12"/>
      <c r="G22" s="12"/>
    </row>
    <row r="23" spans="1:7" s="3" customFormat="1" ht="12.75" x14ac:dyDescent="0.2">
      <c r="A23" s="11" t="s">
        <v>44</v>
      </c>
      <c r="B23" s="12">
        <v>822.86</v>
      </c>
      <c r="C23" s="12"/>
      <c r="D23" s="12"/>
      <c r="E23" s="12"/>
      <c r="F23" s="12"/>
      <c r="G23" s="12"/>
    </row>
    <row r="24" spans="1:7" s="3" customFormat="1" ht="12.75" x14ac:dyDescent="0.2">
      <c r="A24" s="8" t="s">
        <v>45</v>
      </c>
      <c r="B24" s="9">
        <v>18000</v>
      </c>
      <c r="C24" s="9"/>
      <c r="D24" s="9"/>
      <c r="E24" s="9"/>
      <c r="F24" s="9"/>
      <c r="G24" s="9"/>
    </row>
    <row r="25" spans="1:7" s="3" customFormat="1" ht="12.75" x14ac:dyDescent="0.2">
      <c r="A25" s="11" t="s">
        <v>46</v>
      </c>
      <c r="B25" s="12">
        <v>4451.4799999999996</v>
      </c>
      <c r="C25" s="12"/>
      <c r="D25" s="12"/>
      <c r="E25" s="12"/>
      <c r="F25" s="12"/>
      <c r="G25" s="12"/>
    </row>
    <row r="26" spans="1:7" s="3" customFormat="1" ht="12.75" x14ac:dyDescent="0.2">
      <c r="A26" s="11" t="s">
        <v>47</v>
      </c>
      <c r="B26" s="12">
        <v>978</v>
      </c>
      <c r="C26" s="12"/>
      <c r="D26" s="12"/>
      <c r="E26" s="12"/>
      <c r="F26" s="12"/>
      <c r="G26" s="12"/>
    </row>
    <row r="27" spans="1:7" s="3" customFormat="1" ht="12.75" x14ac:dyDescent="0.2">
      <c r="A27" s="11" t="s">
        <v>48</v>
      </c>
      <c r="B27" s="12">
        <v>127.44</v>
      </c>
      <c r="C27" s="12"/>
      <c r="D27" s="12"/>
      <c r="E27" s="12"/>
      <c r="F27" s="12"/>
      <c r="G27" s="12"/>
    </row>
    <row r="28" spans="1:7" s="3" customFormat="1" ht="12.75" x14ac:dyDescent="0.2">
      <c r="A28" s="11" t="s">
        <v>49</v>
      </c>
      <c r="B28" s="12">
        <v>7991.17</v>
      </c>
      <c r="C28" s="12"/>
      <c r="D28" s="12"/>
      <c r="E28" s="12"/>
      <c r="F28" s="12"/>
      <c r="G28" s="12"/>
    </row>
    <row r="29" spans="1:7" s="3" customFormat="1" ht="12.75" x14ac:dyDescent="0.2">
      <c r="A29" s="11" t="s">
        <v>50</v>
      </c>
      <c r="B29" s="12">
        <v>1924.12</v>
      </c>
      <c r="C29" s="12"/>
      <c r="D29" s="12"/>
      <c r="E29" s="12"/>
      <c r="F29" s="12"/>
      <c r="G29" s="12"/>
    </row>
    <row r="30" spans="1:7" s="3" customFormat="1" ht="12.75" x14ac:dyDescent="0.2">
      <c r="A30" s="11" t="s">
        <v>51</v>
      </c>
      <c r="B30" s="12">
        <v>926.68</v>
      </c>
      <c r="C30" s="12"/>
      <c r="D30" s="12"/>
      <c r="E30" s="12"/>
      <c r="F30" s="12"/>
      <c r="G30" s="12"/>
    </row>
    <row r="31" spans="1:7" s="3" customFormat="1" ht="12.75" x14ac:dyDescent="0.2">
      <c r="A31" s="11" t="s">
        <v>52</v>
      </c>
      <c r="B31" s="12">
        <v>211.81</v>
      </c>
      <c r="C31" s="12"/>
      <c r="D31" s="12"/>
      <c r="E31" s="12"/>
      <c r="F31" s="12"/>
      <c r="G31" s="12"/>
    </row>
    <row r="32" spans="1:7" s="3" customFormat="1" ht="12.75" x14ac:dyDescent="0.2">
      <c r="A32" s="11" t="s">
        <v>53</v>
      </c>
      <c r="B32" s="12">
        <v>1005.25</v>
      </c>
      <c r="C32" s="12"/>
      <c r="D32" s="12"/>
      <c r="E32" s="12"/>
      <c r="F32" s="12"/>
      <c r="G32" s="12"/>
    </row>
    <row r="33" spans="1:7" s="3" customFormat="1" ht="12.75" x14ac:dyDescent="0.2">
      <c r="A33" s="11" t="s">
        <v>54</v>
      </c>
      <c r="B33" s="12">
        <v>384.05</v>
      </c>
      <c r="C33" s="12"/>
      <c r="D33" s="12"/>
      <c r="E33" s="12"/>
      <c r="F33" s="12"/>
      <c r="G33" s="12"/>
    </row>
    <row r="34" spans="1:7" s="3" customFormat="1" ht="12.75" x14ac:dyDescent="0.2">
      <c r="A34" s="8" t="s">
        <v>55</v>
      </c>
      <c r="B34" s="9">
        <v>2300</v>
      </c>
      <c r="C34" s="9"/>
      <c r="D34" s="9"/>
      <c r="E34" s="9"/>
      <c r="F34" s="9"/>
      <c r="G34" s="9"/>
    </row>
    <row r="35" spans="1:7" s="3" customFormat="1" ht="12.75" x14ac:dyDescent="0.2">
      <c r="A35" s="11" t="s">
        <v>56</v>
      </c>
      <c r="B35" s="12">
        <v>1296.01</v>
      </c>
      <c r="C35" s="12"/>
      <c r="D35" s="12"/>
      <c r="E35" s="12"/>
      <c r="F35" s="12"/>
      <c r="G35" s="12"/>
    </row>
    <row r="36" spans="1:7" s="3" customFormat="1" ht="12.75" x14ac:dyDescent="0.2">
      <c r="A36" s="11" t="s">
        <v>58</v>
      </c>
      <c r="B36" s="12">
        <v>163.09</v>
      </c>
      <c r="C36" s="12"/>
      <c r="D36" s="12"/>
      <c r="E36" s="12"/>
      <c r="F36" s="12"/>
      <c r="G36" s="12"/>
    </row>
    <row r="37" spans="1:7" s="3" customFormat="1" ht="12.75" x14ac:dyDescent="0.2">
      <c r="A37" s="11" t="s">
        <v>59</v>
      </c>
      <c r="B37" s="12">
        <v>257.89999999999998</v>
      </c>
      <c r="C37" s="12"/>
      <c r="D37" s="12"/>
      <c r="E37" s="12"/>
      <c r="F37" s="12"/>
      <c r="G37" s="12"/>
    </row>
    <row r="38" spans="1:7" s="3" customFormat="1" ht="12.75" x14ac:dyDescent="0.2">
      <c r="A38" s="11" t="s">
        <v>60</v>
      </c>
      <c r="B38" s="12">
        <v>583</v>
      </c>
      <c r="C38" s="12"/>
      <c r="D38" s="12"/>
      <c r="E38" s="12"/>
      <c r="F38" s="12"/>
      <c r="G38" s="12"/>
    </row>
    <row r="39" spans="1:7" s="3" customFormat="1" ht="12.75" x14ac:dyDescent="0.2">
      <c r="A39" s="8" t="s">
        <v>61</v>
      </c>
      <c r="B39" s="9">
        <v>246.2</v>
      </c>
      <c r="C39" s="9">
        <v>0</v>
      </c>
      <c r="D39" s="9">
        <v>0</v>
      </c>
      <c r="E39" s="9">
        <v>0</v>
      </c>
      <c r="F39" s="9">
        <f>IFERROR(E39/B39*100,0)</f>
        <v>0</v>
      </c>
      <c r="G39" s="9">
        <f>IFERROR(E39/D39*100,0)</f>
        <v>0</v>
      </c>
    </row>
    <row r="40" spans="1:7" s="3" customFormat="1" ht="12.75" x14ac:dyDescent="0.2">
      <c r="A40" s="8" t="s">
        <v>62</v>
      </c>
      <c r="B40" s="9">
        <v>246.2</v>
      </c>
      <c r="C40" s="9"/>
      <c r="D40" s="9"/>
      <c r="E40" s="9"/>
      <c r="F40" s="9"/>
      <c r="G40" s="9"/>
    </row>
    <row r="41" spans="1:7" s="3" customFormat="1" ht="12.75" x14ac:dyDescent="0.2">
      <c r="A41" s="11" t="s">
        <v>63</v>
      </c>
      <c r="B41" s="12">
        <v>246.2</v>
      </c>
      <c r="C41" s="12"/>
      <c r="D41" s="12"/>
      <c r="E41" s="12"/>
      <c r="F41" s="12"/>
      <c r="G41" s="12"/>
    </row>
    <row r="42" spans="1:7" s="68" customFormat="1" ht="25.5" x14ac:dyDescent="0.2">
      <c r="A42" s="77" t="s">
        <v>179</v>
      </c>
      <c r="B42" s="82">
        <v>115000</v>
      </c>
      <c r="C42" s="82">
        <v>0</v>
      </c>
      <c r="D42" s="82">
        <v>0</v>
      </c>
      <c r="E42" s="82">
        <v>0</v>
      </c>
      <c r="F42" s="82">
        <f>IFERROR(E42/B42*100,0)</f>
        <v>0</v>
      </c>
      <c r="G42" s="82">
        <f>IFERROR(E42/D42*100,0)</f>
        <v>0</v>
      </c>
    </row>
    <row r="43" spans="1:7" s="3" customFormat="1" ht="12.75" x14ac:dyDescent="0.2">
      <c r="A43" s="8" t="s">
        <v>159</v>
      </c>
      <c r="B43" s="9">
        <v>115000</v>
      </c>
      <c r="C43" s="9">
        <v>0</v>
      </c>
      <c r="D43" s="9">
        <v>0</v>
      </c>
      <c r="E43" s="9">
        <v>0</v>
      </c>
      <c r="F43" s="9">
        <f>IFERROR(E43/B43*100,0)</f>
        <v>0</v>
      </c>
      <c r="G43" s="9">
        <f>IFERROR(E43/D43*100,0)</f>
        <v>0</v>
      </c>
    </row>
    <row r="44" spans="1:7" s="46" customFormat="1" ht="12.75" x14ac:dyDescent="0.2">
      <c r="A44" s="76" t="s">
        <v>123</v>
      </c>
      <c r="B44" s="81">
        <v>115000</v>
      </c>
      <c r="C44" s="81">
        <v>0</v>
      </c>
      <c r="D44" s="81">
        <v>0</v>
      </c>
      <c r="E44" s="81">
        <v>0</v>
      </c>
      <c r="F44" s="81">
        <f>IFERROR(E44/B44*100,0)</f>
        <v>0</v>
      </c>
      <c r="G44" s="81">
        <f>IFERROR(E44/D44*100,0)</f>
        <v>0</v>
      </c>
    </row>
    <row r="45" spans="1:7" s="3" customFormat="1" ht="12.75" x14ac:dyDescent="0.2">
      <c r="A45" s="8" t="s">
        <v>24</v>
      </c>
      <c r="B45" s="9">
        <v>115000</v>
      </c>
      <c r="C45" s="9">
        <v>0</v>
      </c>
      <c r="D45" s="9">
        <v>0</v>
      </c>
      <c r="E45" s="9">
        <v>0</v>
      </c>
      <c r="F45" s="9">
        <f>IFERROR(E45/B45*100,0)</f>
        <v>0</v>
      </c>
      <c r="G45" s="9">
        <f>IFERROR(E45/D45*100,0)</f>
        <v>0</v>
      </c>
    </row>
    <row r="46" spans="1:7" s="3" customFormat="1" ht="12.75" x14ac:dyDescent="0.2">
      <c r="A46" s="8" t="s">
        <v>32</v>
      </c>
      <c r="B46" s="9">
        <v>115000</v>
      </c>
      <c r="C46" s="9">
        <v>0</v>
      </c>
      <c r="D46" s="9">
        <v>0</v>
      </c>
      <c r="E46" s="9">
        <v>0</v>
      </c>
      <c r="F46" s="9">
        <f>IFERROR(E46/B46*100,0)</f>
        <v>0</v>
      </c>
      <c r="G46" s="9">
        <f>IFERROR(E46/D46*100,0)</f>
        <v>0</v>
      </c>
    </row>
    <row r="47" spans="1:7" s="3" customFormat="1" ht="12.75" x14ac:dyDescent="0.2">
      <c r="A47" s="8" t="s">
        <v>38</v>
      </c>
      <c r="B47" s="9">
        <v>52000</v>
      </c>
      <c r="C47" s="9"/>
      <c r="D47" s="9"/>
      <c r="E47" s="9"/>
      <c r="F47" s="9"/>
      <c r="G47" s="9"/>
    </row>
    <row r="48" spans="1:7" s="3" customFormat="1" ht="12.75" x14ac:dyDescent="0.2">
      <c r="A48" s="11" t="s">
        <v>39</v>
      </c>
      <c r="B48" s="12">
        <v>7054.21</v>
      </c>
      <c r="C48" s="12"/>
      <c r="D48" s="12"/>
      <c r="E48" s="12"/>
      <c r="F48" s="12"/>
      <c r="G48" s="12"/>
    </row>
    <row r="49" spans="1:7" s="3" customFormat="1" ht="12.75" x14ac:dyDescent="0.2">
      <c r="A49" s="11" t="s">
        <v>41</v>
      </c>
      <c r="B49" s="12">
        <v>42717.03</v>
      </c>
      <c r="C49" s="12"/>
      <c r="D49" s="12"/>
      <c r="E49" s="12"/>
      <c r="F49" s="12"/>
      <c r="G49" s="12"/>
    </row>
    <row r="50" spans="1:7" s="3" customFormat="1" ht="12.75" x14ac:dyDescent="0.2">
      <c r="A50" s="11" t="s">
        <v>42</v>
      </c>
      <c r="B50" s="12">
        <v>2128.77</v>
      </c>
      <c r="C50" s="12"/>
      <c r="D50" s="12"/>
      <c r="E50" s="12"/>
      <c r="F50" s="12"/>
      <c r="G50" s="12"/>
    </row>
    <row r="51" spans="1:7" s="3" customFormat="1" ht="12.75" x14ac:dyDescent="0.2">
      <c r="A51" s="11" t="s">
        <v>43</v>
      </c>
      <c r="B51" s="12">
        <v>99.99</v>
      </c>
      <c r="C51" s="12"/>
      <c r="D51" s="12"/>
      <c r="E51" s="12"/>
      <c r="F51" s="12"/>
      <c r="G51" s="12"/>
    </row>
    <row r="52" spans="1:7" s="3" customFormat="1" ht="12.75" x14ac:dyDescent="0.2">
      <c r="A52" s="8" t="s">
        <v>45</v>
      </c>
      <c r="B52" s="9">
        <v>63000</v>
      </c>
      <c r="C52" s="9"/>
      <c r="D52" s="9"/>
      <c r="E52" s="9"/>
      <c r="F52" s="9"/>
      <c r="G52" s="9"/>
    </row>
    <row r="53" spans="1:7" s="3" customFormat="1" ht="12.75" x14ac:dyDescent="0.2">
      <c r="A53" s="11" t="s">
        <v>46</v>
      </c>
      <c r="B53" s="12">
        <v>9678.24</v>
      </c>
      <c r="C53" s="12"/>
      <c r="D53" s="12"/>
      <c r="E53" s="12"/>
      <c r="F53" s="12"/>
      <c r="G53" s="12"/>
    </row>
    <row r="54" spans="1:7" s="3" customFormat="1" ht="12.75" x14ac:dyDescent="0.2">
      <c r="A54" s="11" t="s">
        <v>47</v>
      </c>
      <c r="B54" s="12">
        <v>4586.22</v>
      </c>
      <c r="C54" s="12"/>
      <c r="D54" s="12"/>
      <c r="E54" s="12"/>
      <c r="F54" s="12"/>
      <c r="G54" s="12"/>
    </row>
    <row r="55" spans="1:7" s="3" customFormat="1" ht="12.75" x14ac:dyDescent="0.2">
      <c r="A55" s="11" t="s">
        <v>48</v>
      </c>
      <c r="B55" s="12">
        <v>749.62</v>
      </c>
      <c r="C55" s="12"/>
      <c r="D55" s="12"/>
      <c r="E55" s="12"/>
      <c r="F55" s="12"/>
      <c r="G55" s="12"/>
    </row>
    <row r="56" spans="1:7" s="3" customFormat="1" ht="12.75" x14ac:dyDescent="0.2">
      <c r="A56" s="11" t="s">
        <v>49</v>
      </c>
      <c r="B56" s="12">
        <v>6182.25</v>
      </c>
      <c r="C56" s="12"/>
      <c r="D56" s="12"/>
      <c r="E56" s="12"/>
      <c r="F56" s="12"/>
      <c r="G56" s="12"/>
    </row>
    <row r="57" spans="1:7" s="3" customFormat="1" ht="12.75" x14ac:dyDescent="0.2">
      <c r="A57" s="11" t="s">
        <v>50</v>
      </c>
      <c r="B57" s="12">
        <v>29310.61</v>
      </c>
      <c r="C57" s="12"/>
      <c r="D57" s="12"/>
      <c r="E57" s="12"/>
      <c r="F57" s="12"/>
      <c r="G57" s="12"/>
    </row>
    <row r="58" spans="1:7" s="3" customFormat="1" ht="12.75" x14ac:dyDescent="0.2">
      <c r="A58" s="11" t="s">
        <v>51</v>
      </c>
      <c r="B58" s="12">
        <v>4145.58</v>
      </c>
      <c r="C58" s="12"/>
      <c r="D58" s="12"/>
      <c r="E58" s="12"/>
      <c r="F58" s="12"/>
      <c r="G58" s="12"/>
    </row>
    <row r="59" spans="1:7" s="3" customFormat="1" ht="12.75" x14ac:dyDescent="0.2">
      <c r="A59" s="11" t="s">
        <v>52</v>
      </c>
      <c r="B59" s="12">
        <v>5334.52</v>
      </c>
      <c r="C59" s="12"/>
      <c r="D59" s="12"/>
      <c r="E59" s="12"/>
      <c r="F59" s="12"/>
      <c r="G59" s="12"/>
    </row>
    <row r="60" spans="1:7" s="3" customFormat="1" ht="12.75" x14ac:dyDescent="0.2">
      <c r="A60" s="11" t="s">
        <v>53</v>
      </c>
      <c r="B60" s="12">
        <v>1313.05</v>
      </c>
      <c r="C60" s="12"/>
      <c r="D60" s="12"/>
      <c r="E60" s="12"/>
      <c r="F60" s="12"/>
      <c r="G60" s="12"/>
    </row>
    <row r="61" spans="1:7" s="3" customFormat="1" ht="12.75" x14ac:dyDescent="0.2">
      <c r="A61" s="11" t="s">
        <v>54</v>
      </c>
      <c r="B61" s="12">
        <v>1699.91</v>
      </c>
      <c r="C61" s="12"/>
      <c r="D61" s="12"/>
      <c r="E61" s="12"/>
      <c r="F61" s="12"/>
      <c r="G61" s="12"/>
    </row>
    <row r="62" spans="1:7" s="68" customFormat="1" ht="12.75" x14ac:dyDescent="0.2">
      <c r="A62" s="77" t="s">
        <v>178</v>
      </c>
      <c r="B62" s="82">
        <v>2998.75</v>
      </c>
      <c r="C62" s="82">
        <v>0</v>
      </c>
      <c r="D62" s="82">
        <v>0</v>
      </c>
      <c r="E62" s="82">
        <v>0</v>
      </c>
      <c r="F62" s="82">
        <f>IFERROR(E62/B62*100,0)</f>
        <v>0</v>
      </c>
      <c r="G62" s="82">
        <f>IFERROR(E62/D62*100,0)</f>
        <v>0</v>
      </c>
    </row>
    <row r="63" spans="1:7" s="3" customFormat="1" ht="12.75" x14ac:dyDescent="0.2">
      <c r="A63" s="8" t="s">
        <v>159</v>
      </c>
      <c r="B63" s="9">
        <v>2998.75</v>
      </c>
      <c r="C63" s="9">
        <v>0</v>
      </c>
      <c r="D63" s="9">
        <v>0</v>
      </c>
      <c r="E63" s="9">
        <v>0</v>
      </c>
      <c r="F63" s="9">
        <f>IFERROR(E63/B63*100,0)</f>
        <v>0</v>
      </c>
      <c r="G63" s="9">
        <f>IFERROR(E63/D63*100,0)</f>
        <v>0</v>
      </c>
    </row>
    <row r="64" spans="1:7" s="46" customFormat="1" ht="12.75" x14ac:dyDescent="0.2">
      <c r="A64" s="76" t="s">
        <v>123</v>
      </c>
      <c r="B64" s="81">
        <v>2998.75</v>
      </c>
      <c r="C64" s="81">
        <v>0</v>
      </c>
      <c r="D64" s="81">
        <v>0</v>
      </c>
      <c r="E64" s="81">
        <v>0</v>
      </c>
      <c r="F64" s="81">
        <f>IFERROR(E64/B64*100,0)</f>
        <v>0</v>
      </c>
      <c r="G64" s="81">
        <f>IFERROR(E64/D64*100,0)</f>
        <v>0</v>
      </c>
    </row>
    <row r="65" spans="1:7" s="3" customFormat="1" ht="12.75" x14ac:dyDescent="0.2">
      <c r="A65" s="8" t="s">
        <v>24</v>
      </c>
      <c r="B65" s="9">
        <v>2998.75</v>
      </c>
      <c r="C65" s="9">
        <v>0</v>
      </c>
      <c r="D65" s="9">
        <v>0</v>
      </c>
      <c r="E65" s="9">
        <v>0</v>
      </c>
      <c r="F65" s="9">
        <f>IFERROR(E65/B65*100,0)</f>
        <v>0</v>
      </c>
      <c r="G65" s="9">
        <f>IFERROR(E65/D65*100,0)</f>
        <v>0</v>
      </c>
    </row>
    <row r="66" spans="1:7" s="3" customFormat="1" ht="12.75" x14ac:dyDescent="0.2">
      <c r="A66" s="8" t="s">
        <v>32</v>
      </c>
      <c r="B66" s="9">
        <v>2998.75</v>
      </c>
      <c r="C66" s="9">
        <v>0</v>
      </c>
      <c r="D66" s="9">
        <v>0</v>
      </c>
      <c r="E66" s="9">
        <v>0</v>
      </c>
      <c r="F66" s="9">
        <f>IFERROR(E66/B66*100,0)</f>
        <v>0</v>
      </c>
      <c r="G66" s="9">
        <f>IFERROR(E66/D66*100,0)</f>
        <v>0</v>
      </c>
    </row>
    <row r="67" spans="1:7" s="3" customFormat="1" ht="12.75" x14ac:dyDescent="0.2">
      <c r="A67" s="8" t="s">
        <v>45</v>
      </c>
      <c r="B67" s="9">
        <v>2998.75</v>
      </c>
      <c r="C67" s="9"/>
      <c r="D67" s="9"/>
      <c r="E67" s="9"/>
      <c r="F67" s="9"/>
      <c r="G67" s="9"/>
    </row>
    <row r="68" spans="1:7" s="3" customFormat="1" ht="12.75" x14ac:dyDescent="0.2">
      <c r="A68" s="11" t="s">
        <v>47</v>
      </c>
      <c r="B68" s="12">
        <v>2998.75</v>
      </c>
      <c r="C68" s="12"/>
      <c r="D68" s="12"/>
      <c r="E68" s="12"/>
      <c r="F68" s="12"/>
      <c r="G68" s="12"/>
    </row>
    <row r="69" spans="1:7" s="68" customFormat="1" ht="12.75" x14ac:dyDescent="0.2">
      <c r="A69" s="77" t="s">
        <v>177</v>
      </c>
      <c r="B69" s="82">
        <v>85500</v>
      </c>
      <c r="C69" s="82">
        <v>0</v>
      </c>
      <c r="D69" s="82">
        <v>0</v>
      </c>
      <c r="E69" s="82">
        <v>0</v>
      </c>
      <c r="F69" s="82">
        <f>IFERROR(E69/B69*100,0)</f>
        <v>0</v>
      </c>
      <c r="G69" s="82">
        <f>IFERROR(E69/D69*100,0)</f>
        <v>0</v>
      </c>
    </row>
    <row r="70" spans="1:7" s="3" customFormat="1" ht="12.75" x14ac:dyDescent="0.2">
      <c r="A70" s="8" t="s">
        <v>159</v>
      </c>
      <c r="B70" s="9">
        <v>85500</v>
      </c>
      <c r="C70" s="9">
        <v>0</v>
      </c>
      <c r="D70" s="9">
        <v>0</v>
      </c>
      <c r="E70" s="9">
        <v>0</v>
      </c>
      <c r="F70" s="9">
        <f>IFERROR(E70/B70*100,0)</f>
        <v>0</v>
      </c>
      <c r="G70" s="9">
        <f>IFERROR(E70/D70*100,0)</f>
        <v>0</v>
      </c>
    </row>
    <row r="71" spans="1:7" s="46" customFormat="1" ht="12.75" x14ac:dyDescent="0.2">
      <c r="A71" s="76" t="s">
        <v>123</v>
      </c>
      <c r="B71" s="81">
        <v>85500</v>
      </c>
      <c r="C71" s="81">
        <v>0</v>
      </c>
      <c r="D71" s="81">
        <v>0</v>
      </c>
      <c r="E71" s="81">
        <v>0</v>
      </c>
      <c r="F71" s="81">
        <f>IFERROR(E71/B71*100,0)</f>
        <v>0</v>
      </c>
      <c r="G71" s="81">
        <f>IFERROR(E71/D71*100,0)</f>
        <v>0</v>
      </c>
    </row>
    <row r="72" spans="1:7" s="3" customFormat="1" ht="12.75" x14ac:dyDescent="0.2">
      <c r="A72" s="8" t="s">
        <v>24</v>
      </c>
      <c r="B72" s="9">
        <v>85500</v>
      </c>
      <c r="C72" s="9">
        <v>0</v>
      </c>
      <c r="D72" s="9">
        <v>0</v>
      </c>
      <c r="E72" s="9">
        <v>0</v>
      </c>
      <c r="F72" s="9">
        <f>IFERROR(E72/B72*100,0)</f>
        <v>0</v>
      </c>
      <c r="G72" s="9">
        <f>IFERROR(E72/D72*100,0)</f>
        <v>0</v>
      </c>
    </row>
    <row r="73" spans="1:7" s="3" customFormat="1" ht="12.75" x14ac:dyDescent="0.2">
      <c r="A73" s="8" t="s">
        <v>32</v>
      </c>
      <c r="B73" s="9">
        <v>85500</v>
      </c>
      <c r="C73" s="9">
        <v>0</v>
      </c>
      <c r="D73" s="9">
        <v>0</v>
      </c>
      <c r="E73" s="9">
        <v>0</v>
      </c>
      <c r="F73" s="9">
        <f>IFERROR(E73/B73*100,0)</f>
        <v>0</v>
      </c>
      <c r="G73" s="9">
        <f>IFERROR(E73/D73*100,0)</f>
        <v>0</v>
      </c>
    </row>
    <row r="74" spans="1:7" s="3" customFormat="1" ht="12.75" x14ac:dyDescent="0.2">
      <c r="A74" s="8" t="s">
        <v>45</v>
      </c>
      <c r="B74" s="9">
        <v>85500</v>
      </c>
      <c r="C74" s="9"/>
      <c r="D74" s="9"/>
      <c r="E74" s="9"/>
      <c r="F74" s="9"/>
      <c r="G74" s="9"/>
    </row>
    <row r="75" spans="1:7" s="3" customFormat="1" ht="12.75" x14ac:dyDescent="0.2">
      <c r="A75" s="11" t="s">
        <v>46</v>
      </c>
      <c r="B75" s="12">
        <v>85500</v>
      </c>
      <c r="C75" s="12"/>
      <c r="D75" s="12"/>
      <c r="E75" s="12"/>
      <c r="F75" s="12"/>
      <c r="G75" s="12"/>
    </row>
    <row r="76" spans="1:7" s="46" customFormat="1" ht="12.75" x14ac:dyDescent="0.2">
      <c r="A76" s="76" t="s">
        <v>176</v>
      </c>
      <c r="B76" s="81">
        <v>23.62</v>
      </c>
      <c r="C76" s="81">
        <v>0</v>
      </c>
      <c r="D76" s="81">
        <v>0</v>
      </c>
      <c r="E76" s="81">
        <v>0</v>
      </c>
      <c r="F76" s="81">
        <f t="shared" ref="F76:F81" si="2">IFERROR(E76/B76*100,0)</f>
        <v>0</v>
      </c>
      <c r="G76" s="81">
        <f t="shared" ref="G76:G81" si="3">IFERROR(E76/D76*100,0)</f>
        <v>0</v>
      </c>
    </row>
    <row r="77" spans="1:7" s="68" customFormat="1" ht="12.75" x14ac:dyDescent="0.2">
      <c r="A77" s="77" t="s">
        <v>175</v>
      </c>
      <c r="B77" s="82">
        <v>23.62</v>
      </c>
      <c r="C77" s="82">
        <v>0</v>
      </c>
      <c r="D77" s="82">
        <v>0</v>
      </c>
      <c r="E77" s="82">
        <v>0</v>
      </c>
      <c r="F77" s="82">
        <f t="shared" si="2"/>
        <v>0</v>
      </c>
      <c r="G77" s="82">
        <f t="shared" si="3"/>
        <v>0</v>
      </c>
    </row>
    <row r="78" spans="1:7" s="3" customFormat="1" ht="12.75" x14ac:dyDescent="0.2">
      <c r="A78" s="8" t="s">
        <v>162</v>
      </c>
      <c r="B78" s="9">
        <v>23.62</v>
      </c>
      <c r="C78" s="9">
        <v>0</v>
      </c>
      <c r="D78" s="9">
        <v>0</v>
      </c>
      <c r="E78" s="9">
        <v>0</v>
      </c>
      <c r="F78" s="9">
        <f t="shared" si="2"/>
        <v>0</v>
      </c>
      <c r="G78" s="9">
        <f t="shared" si="3"/>
        <v>0</v>
      </c>
    </row>
    <row r="79" spans="1:7" s="46" customFormat="1" ht="12.75" x14ac:dyDescent="0.2">
      <c r="A79" s="76" t="s">
        <v>120</v>
      </c>
      <c r="B79" s="81">
        <v>23.62</v>
      </c>
      <c r="C79" s="81">
        <v>0</v>
      </c>
      <c r="D79" s="81">
        <v>0</v>
      </c>
      <c r="E79" s="81">
        <v>0</v>
      </c>
      <c r="F79" s="81">
        <f t="shared" si="2"/>
        <v>0</v>
      </c>
      <c r="G79" s="81">
        <f t="shared" si="3"/>
        <v>0</v>
      </c>
    </row>
    <row r="80" spans="1:7" s="3" customFormat="1" ht="12.75" x14ac:dyDescent="0.2">
      <c r="A80" s="8" t="s">
        <v>71</v>
      </c>
      <c r="B80" s="9">
        <v>23.62</v>
      </c>
      <c r="C80" s="9">
        <v>0</v>
      </c>
      <c r="D80" s="9">
        <v>0</v>
      </c>
      <c r="E80" s="9">
        <v>0</v>
      </c>
      <c r="F80" s="9">
        <f t="shared" si="2"/>
        <v>0</v>
      </c>
      <c r="G80" s="9">
        <f t="shared" si="3"/>
        <v>0</v>
      </c>
    </row>
    <row r="81" spans="1:7" s="3" customFormat="1" ht="12.75" x14ac:dyDescent="0.2">
      <c r="A81" s="8" t="s">
        <v>72</v>
      </c>
      <c r="B81" s="9">
        <v>23.62</v>
      </c>
      <c r="C81" s="9">
        <v>0</v>
      </c>
      <c r="D81" s="9">
        <v>0</v>
      </c>
      <c r="E81" s="9">
        <v>0</v>
      </c>
      <c r="F81" s="9">
        <f t="shared" si="2"/>
        <v>0</v>
      </c>
      <c r="G81" s="9">
        <f t="shared" si="3"/>
        <v>0</v>
      </c>
    </row>
    <row r="82" spans="1:7" s="3" customFormat="1" ht="12.75" x14ac:dyDescent="0.2">
      <c r="A82" s="8" t="s">
        <v>79</v>
      </c>
      <c r="B82" s="9">
        <v>23.62</v>
      </c>
      <c r="C82" s="9"/>
      <c r="D82" s="9"/>
      <c r="E82" s="9"/>
      <c r="F82" s="9"/>
      <c r="G82" s="9"/>
    </row>
    <row r="83" spans="1:7" s="3" customFormat="1" ht="12.75" x14ac:dyDescent="0.2">
      <c r="A83" s="11" t="s">
        <v>80</v>
      </c>
      <c r="B83" s="12">
        <v>23.62</v>
      </c>
      <c r="C83" s="12"/>
      <c r="D83" s="12"/>
      <c r="E83" s="12"/>
      <c r="F83" s="12"/>
      <c r="G83" s="12"/>
    </row>
    <row r="84" spans="1:7" s="46" customFormat="1" ht="12.75" x14ac:dyDescent="0.2">
      <c r="A84" s="76" t="s">
        <v>174</v>
      </c>
      <c r="B84" s="81">
        <v>297055.34999999998</v>
      </c>
      <c r="C84" s="81">
        <v>0</v>
      </c>
      <c r="D84" s="81">
        <v>0</v>
      </c>
      <c r="E84" s="81">
        <v>0</v>
      </c>
      <c r="F84" s="81">
        <f t="shared" ref="F84:F89" si="4">IFERROR(E84/B84*100,0)</f>
        <v>0</v>
      </c>
      <c r="G84" s="81">
        <f t="shared" ref="G84:G89" si="5">IFERROR(E84/D84*100,0)</f>
        <v>0</v>
      </c>
    </row>
    <row r="85" spans="1:7" s="68" customFormat="1" ht="12.75" x14ac:dyDescent="0.2">
      <c r="A85" s="77" t="s">
        <v>173</v>
      </c>
      <c r="B85" s="82">
        <v>31400.11</v>
      </c>
      <c r="C85" s="82">
        <v>0</v>
      </c>
      <c r="D85" s="82">
        <v>0</v>
      </c>
      <c r="E85" s="82">
        <v>0</v>
      </c>
      <c r="F85" s="82">
        <f t="shared" si="4"/>
        <v>0</v>
      </c>
      <c r="G85" s="82">
        <f t="shared" si="5"/>
        <v>0</v>
      </c>
    </row>
    <row r="86" spans="1:7" s="3" customFormat="1" ht="12.75" x14ac:dyDescent="0.2">
      <c r="A86" s="8" t="s">
        <v>162</v>
      </c>
      <c r="B86" s="9">
        <v>31400.11</v>
      </c>
      <c r="C86" s="9">
        <v>0</v>
      </c>
      <c r="D86" s="9">
        <v>0</v>
      </c>
      <c r="E86" s="9">
        <v>0</v>
      </c>
      <c r="F86" s="9">
        <f t="shared" si="4"/>
        <v>0</v>
      </c>
      <c r="G86" s="9">
        <f t="shared" si="5"/>
        <v>0</v>
      </c>
    </row>
    <row r="87" spans="1:7" s="46" customFormat="1" ht="12.75" x14ac:dyDescent="0.2">
      <c r="A87" s="76" t="s">
        <v>119</v>
      </c>
      <c r="B87" s="81">
        <v>31400.11</v>
      </c>
      <c r="C87" s="81">
        <v>0</v>
      </c>
      <c r="D87" s="81">
        <v>0</v>
      </c>
      <c r="E87" s="81">
        <v>0</v>
      </c>
      <c r="F87" s="81">
        <f t="shared" si="4"/>
        <v>0</v>
      </c>
      <c r="G87" s="81">
        <f t="shared" si="5"/>
        <v>0</v>
      </c>
    </row>
    <row r="88" spans="1:7" s="3" customFormat="1" ht="12.75" x14ac:dyDescent="0.2">
      <c r="A88" s="8" t="s">
        <v>24</v>
      </c>
      <c r="B88" s="9">
        <v>11922.31</v>
      </c>
      <c r="C88" s="9">
        <v>0</v>
      </c>
      <c r="D88" s="9">
        <v>0</v>
      </c>
      <c r="E88" s="9">
        <v>0</v>
      </c>
      <c r="F88" s="9">
        <f t="shared" si="4"/>
        <v>0</v>
      </c>
      <c r="G88" s="9">
        <f t="shared" si="5"/>
        <v>0</v>
      </c>
    </row>
    <row r="89" spans="1:7" s="3" customFormat="1" ht="12.75" x14ac:dyDescent="0.2">
      <c r="A89" s="8" t="s">
        <v>32</v>
      </c>
      <c r="B89" s="9">
        <v>11922.31</v>
      </c>
      <c r="C89" s="9">
        <v>0</v>
      </c>
      <c r="D89" s="9">
        <v>0</v>
      </c>
      <c r="E89" s="9">
        <v>0</v>
      </c>
      <c r="F89" s="9">
        <f t="shared" si="4"/>
        <v>0</v>
      </c>
      <c r="G89" s="9">
        <f t="shared" si="5"/>
        <v>0</v>
      </c>
    </row>
    <row r="90" spans="1:7" s="3" customFormat="1" ht="12.75" x14ac:dyDescent="0.2">
      <c r="A90" s="8" t="s">
        <v>38</v>
      </c>
      <c r="B90" s="9">
        <v>399.8</v>
      </c>
      <c r="C90" s="9"/>
      <c r="D90" s="9"/>
      <c r="E90" s="9"/>
      <c r="F90" s="9"/>
      <c r="G90" s="9"/>
    </row>
    <row r="91" spans="1:7" s="3" customFormat="1" ht="12.75" x14ac:dyDescent="0.2">
      <c r="A91" s="11" t="s">
        <v>43</v>
      </c>
      <c r="B91" s="12">
        <v>399.8</v>
      </c>
      <c r="C91" s="12"/>
      <c r="D91" s="12"/>
      <c r="E91" s="12"/>
      <c r="F91" s="12"/>
      <c r="G91" s="12"/>
    </row>
    <row r="92" spans="1:7" s="3" customFormat="1" ht="12.75" x14ac:dyDescent="0.2">
      <c r="A92" s="8" t="s">
        <v>45</v>
      </c>
      <c r="B92" s="9">
        <v>11299.51</v>
      </c>
      <c r="C92" s="9"/>
      <c r="D92" s="9"/>
      <c r="E92" s="9"/>
      <c r="F92" s="9"/>
      <c r="G92" s="9"/>
    </row>
    <row r="93" spans="1:7" s="3" customFormat="1" ht="12.75" x14ac:dyDescent="0.2">
      <c r="A93" s="11" t="s">
        <v>46</v>
      </c>
      <c r="B93" s="12">
        <v>11299.51</v>
      </c>
      <c r="C93" s="12"/>
      <c r="D93" s="12"/>
      <c r="E93" s="12"/>
      <c r="F93" s="12"/>
      <c r="G93" s="12"/>
    </row>
    <row r="94" spans="1:7" s="3" customFormat="1" ht="12.75" x14ac:dyDescent="0.2">
      <c r="A94" s="8" t="s">
        <v>55</v>
      </c>
      <c r="B94" s="9">
        <v>223</v>
      </c>
      <c r="C94" s="9"/>
      <c r="D94" s="9"/>
      <c r="E94" s="9"/>
      <c r="F94" s="9"/>
      <c r="G94" s="9"/>
    </row>
    <row r="95" spans="1:7" s="3" customFormat="1" ht="12.75" x14ac:dyDescent="0.2">
      <c r="A95" s="11" t="s">
        <v>57</v>
      </c>
      <c r="B95" s="12">
        <v>223</v>
      </c>
      <c r="C95" s="12"/>
      <c r="D95" s="12"/>
      <c r="E95" s="12"/>
      <c r="F95" s="12"/>
      <c r="G95" s="12"/>
    </row>
    <row r="96" spans="1:7" s="3" customFormat="1" ht="12.75" x14ac:dyDescent="0.2">
      <c r="A96" s="8" t="s">
        <v>71</v>
      </c>
      <c r="B96" s="9">
        <v>19477.8</v>
      </c>
      <c r="C96" s="9">
        <v>0</v>
      </c>
      <c r="D96" s="9">
        <v>0</v>
      </c>
      <c r="E96" s="9">
        <v>0</v>
      </c>
      <c r="F96" s="9">
        <f>IFERROR(E96/B96*100,0)</f>
        <v>0</v>
      </c>
      <c r="G96" s="9">
        <f>IFERROR(E96/D96*100,0)</f>
        <v>0</v>
      </c>
    </row>
    <row r="97" spans="1:7" s="3" customFormat="1" ht="12.75" x14ac:dyDescent="0.2">
      <c r="A97" s="8" t="s">
        <v>72</v>
      </c>
      <c r="B97" s="9">
        <v>963</v>
      </c>
      <c r="C97" s="9">
        <v>0</v>
      </c>
      <c r="D97" s="9">
        <v>0</v>
      </c>
      <c r="E97" s="9">
        <v>0</v>
      </c>
      <c r="F97" s="9">
        <f>IFERROR(E97/B97*100,0)</f>
        <v>0</v>
      </c>
      <c r="G97" s="9">
        <f>IFERROR(E97/D97*100,0)</f>
        <v>0</v>
      </c>
    </row>
    <row r="98" spans="1:7" s="3" customFormat="1" ht="12.75" x14ac:dyDescent="0.2">
      <c r="A98" s="8" t="s">
        <v>79</v>
      </c>
      <c r="B98" s="9">
        <v>963</v>
      </c>
      <c r="C98" s="9"/>
      <c r="D98" s="9"/>
      <c r="E98" s="9"/>
      <c r="F98" s="9"/>
      <c r="G98" s="9"/>
    </row>
    <row r="99" spans="1:7" s="3" customFormat="1" ht="12.75" x14ac:dyDescent="0.2">
      <c r="A99" s="11" t="s">
        <v>80</v>
      </c>
      <c r="B99" s="12">
        <v>963</v>
      </c>
      <c r="C99" s="12"/>
      <c r="D99" s="12"/>
      <c r="E99" s="12"/>
      <c r="F99" s="12"/>
      <c r="G99" s="12"/>
    </row>
    <row r="100" spans="1:7" s="3" customFormat="1" ht="12.75" x14ac:dyDescent="0.2">
      <c r="A100" s="8" t="s">
        <v>83</v>
      </c>
      <c r="B100" s="9">
        <v>18514.8</v>
      </c>
      <c r="C100" s="9">
        <v>0</v>
      </c>
      <c r="D100" s="9">
        <v>0</v>
      </c>
      <c r="E100" s="9">
        <v>0</v>
      </c>
      <c r="F100" s="9">
        <f>IFERROR(E100/B100*100,0)</f>
        <v>0</v>
      </c>
      <c r="G100" s="9">
        <f>IFERROR(E100/D100*100,0)</f>
        <v>0</v>
      </c>
    </row>
    <row r="101" spans="1:7" s="3" customFormat="1" ht="12.75" x14ac:dyDescent="0.2">
      <c r="A101" s="8" t="s">
        <v>84</v>
      </c>
      <c r="B101" s="9">
        <v>18514.8</v>
      </c>
      <c r="C101" s="9"/>
      <c r="D101" s="9"/>
      <c r="E101" s="9"/>
      <c r="F101" s="9"/>
      <c r="G101" s="9"/>
    </row>
    <row r="102" spans="1:7" s="3" customFormat="1" ht="12.75" x14ac:dyDescent="0.2">
      <c r="A102" s="11" t="s">
        <v>85</v>
      </c>
      <c r="B102" s="12">
        <v>18514.8</v>
      </c>
      <c r="C102" s="12"/>
      <c r="D102" s="12"/>
      <c r="E102" s="12"/>
      <c r="F102" s="12"/>
      <c r="G102" s="12"/>
    </row>
    <row r="103" spans="1:7" s="68" customFormat="1" ht="25.5" x14ac:dyDescent="0.2">
      <c r="A103" s="77" t="s">
        <v>172</v>
      </c>
      <c r="B103" s="82">
        <v>123.6</v>
      </c>
      <c r="C103" s="82">
        <v>0</v>
      </c>
      <c r="D103" s="82">
        <v>0</v>
      </c>
      <c r="E103" s="82">
        <v>0</v>
      </c>
      <c r="F103" s="82">
        <f>IFERROR(E103/B103*100,0)</f>
        <v>0</v>
      </c>
      <c r="G103" s="82">
        <f>IFERROR(E103/D103*100,0)</f>
        <v>0</v>
      </c>
    </row>
    <row r="104" spans="1:7" s="3" customFormat="1" ht="12.75" x14ac:dyDescent="0.2">
      <c r="A104" s="8" t="s">
        <v>162</v>
      </c>
      <c r="B104" s="9">
        <v>123.6</v>
      </c>
      <c r="C104" s="9">
        <v>0</v>
      </c>
      <c r="D104" s="9">
        <v>0</v>
      </c>
      <c r="E104" s="9">
        <v>0</v>
      </c>
      <c r="F104" s="9">
        <f>IFERROR(E104/B104*100,0)</f>
        <v>0</v>
      </c>
      <c r="G104" s="9">
        <f>IFERROR(E104/D104*100,0)</f>
        <v>0</v>
      </c>
    </row>
    <row r="105" spans="1:7" s="46" customFormat="1" ht="25.5" x14ac:dyDescent="0.2">
      <c r="A105" s="76" t="s">
        <v>128</v>
      </c>
      <c r="B105" s="81">
        <v>123.6</v>
      </c>
      <c r="C105" s="81">
        <v>0</v>
      </c>
      <c r="D105" s="81">
        <v>0</v>
      </c>
      <c r="E105" s="81">
        <v>0</v>
      </c>
      <c r="F105" s="81">
        <f>IFERROR(E105/B105*100,0)</f>
        <v>0</v>
      </c>
      <c r="G105" s="81">
        <f>IFERROR(E105/D105*100,0)</f>
        <v>0</v>
      </c>
    </row>
    <row r="106" spans="1:7" s="3" customFormat="1" ht="12.75" x14ac:dyDescent="0.2">
      <c r="A106" s="8" t="s">
        <v>24</v>
      </c>
      <c r="B106" s="9">
        <v>123.6</v>
      </c>
      <c r="C106" s="9">
        <v>0</v>
      </c>
      <c r="D106" s="9">
        <v>0</v>
      </c>
      <c r="E106" s="9">
        <v>0</v>
      </c>
      <c r="F106" s="9">
        <f>IFERROR(E106/B106*100,0)</f>
        <v>0</v>
      </c>
      <c r="G106" s="9">
        <f>IFERROR(E106/D106*100,0)</f>
        <v>0</v>
      </c>
    </row>
    <row r="107" spans="1:7" s="3" customFormat="1" ht="12.75" x14ac:dyDescent="0.2">
      <c r="A107" s="8" t="s">
        <v>32</v>
      </c>
      <c r="B107" s="9">
        <v>123.6</v>
      </c>
      <c r="C107" s="9">
        <v>0</v>
      </c>
      <c r="D107" s="9">
        <v>0</v>
      </c>
      <c r="E107" s="9">
        <v>0</v>
      </c>
      <c r="F107" s="9">
        <f>IFERROR(E107/B107*100,0)</f>
        <v>0</v>
      </c>
      <c r="G107" s="9">
        <f>IFERROR(E107/D107*100,0)</f>
        <v>0</v>
      </c>
    </row>
    <row r="108" spans="1:7" s="3" customFormat="1" ht="12.75" x14ac:dyDescent="0.2">
      <c r="A108" s="8" t="s">
        <v>38</v>
      </c>
      <c r="B108" s="9">
        <v>123.6</v>
      </c>
      <c r="C108" s="9"/>
      <c r="D108" s="9"/>
      <c r="E108" s="9"/>
      <c r="F108" s="9"/>
      <c r="G108" s="9"/>
    </row>
    <row r="109" spans="1:7" s="3" customFormat="1" ht="12.75" x14ac:dyDescent="0.2">
      <c r="A109" s="11" t="s">
        <v>42</v>
      </c>
      <c r="B109" s="12">
        <v>123.6</v>
      </c>
      <c r="C109" s="12"/>
      <c r="D109" s="12"/>
      <c r="E109" s="12"/>
      <c r="F109" s="12"/>
      <c r="G109" s="12"/>
    </row>
    <row r="110" spans="1:7" s="68" customFormat="1" ht="12.75" x14ac:dyDescent="0.2">
      <c r="A110" s="77" t="s">
        <v>171</v>
      </c>
      <c r="B110" s="82">
        <v>157.01</v>
      </c>
      <c r="C110" s="82">
        <v>0</v>
      </c>
      <c r="D110" s="82">
        <v>0</v>
      </c>
      <c r="E110" s="82">
        <v>0</v>
      </c>
      <c r="F110" s="82">
        <f>IFERROR(E110/B110*100,0)</f>
        <v>0</v>
      </c>
      <c r="G110" s="82">
        <f>IFERROR(E110/D110*100,0)</f>
        <v>0</v>
      </c>
    </row>
    <row r="111" spans="1:7" s="3" customFormat="1" ht="12.75" x14ac:dyDescent="0.2">
      <c r="A111" s="8" t="s">
        <v>162</v>
      </c>
      <c r="B111" s="9">
        <v>157.01</v>
      </c>
      <c r="C111" s="9">
        <v>0</v>
      </c>
      <c r="D111" s="9">
        <v>0</v>
      </c>
      <c r="E111" s="9">
        <v>0</v>
      </c>
      <c r="F111" s="9">
        <f>IFERROR(E111/B111*100,0)</f>
        <v>0</v>
      </c>
      <c r="G111" s="9">
        <f>IFERROR(E111/D111*100,0)</f>
        <v>0</v>
      </c>
    </row>
    <row r="112" spans="1:7" s="46" customFormat="1" ht="12.75" x14ac:dyDescent="0.2">
      <c r="A112" s="76" t="s">
        <v>127</v>
      </c>
      <c r="B112" s="81">
        <v>157.01</v>
      </c>
      <c r="C112" s="81">
        <v>0</v>
      </c>
      <c r="D112" s="81">
        <v>0</v>
      </c>
      <c r="E112" s="81">
        <v>0</v>
      </c>
      <c r="F112" s="81">
        <f>IFERROR(E112/B112*100,0)</f>
        <v>0</v>
      </c>
      <c r="G112" s="81">
        <f>IFERROR(E112/D112*100,0)</f>
        <v>0</v>
      </c>
    </row>
    <row r="113" spans="1:7" s="3" customFormat="1" ht="12.75" x14ac:dyDescent="0.2">
      <c r="A113" s="8" t="s">
        <v>71</v>
      </c>
      <c r="B113" s="9">
        <v>157.01</v>
      </c>
      <c r="C113" s="9">
        <v>0</v>
      </c>
      <c r="D113" s="9">
        <v>0</v>
      </c>
      <c r="E113" s="9">
        <v>0</v>
      </c>
      <c r="F113" s="9">
        <f>IFERROR(E113/B113*100,0)</f>
        <v>0</v>
      </c>
      <c r="G113" s="9">
        <f>IFERROR(E113/D113*100,0)</f>
        <v>0</v>
      </c>
    </row>
    <row r="114" spans="1:7" s="3" customFormat="1" ht="12.75" x14ac:dyDescent="0.2">
      <c r="A114" s="8" t="s">
        <v>72</v>
      </c>
      <c r="B114" s="9">
        <v>157.01</v>
      </c>
      <c r="C114" s="9">
        <v>0</v>
      </c>
      <c r="D114" s="9">
        <v>0</v>
      </c>
      <c r="E114" s="9">
        <v>0</v>
      </c>
      <c r="F114" s="9">
        <f>IFERROR(E114/B114*100,0)</f>
        <v>0</v>
      </c>
      <c r="G114" s="9">
        <f>IFERROR(E114/D114*100,0)</f>
        <v>0</v>
      </c>
    </row>
    <row r="115" spans="1:7" s="3" customFormat="1" ht="12.75" x14ac:dyDescent="0.2">
      <c r="A115" s="8" t="s">
        <v>79</v>
      </c>
      <c r="B115" s="9">
        <v>157.01</v>
      </c>
      <c r="C115" s="9"/>
      <c r="D115" s="9"/>
      <c r="E115" s="9"/>
      <c r="F115" s="9"/>
      <c r="G115" s="9"/>
    </row>
    <row r="116" spans="1:7" s="3" customFormat="1" ht="12.75" x14ac:dyDescent="0.2">
      <c r="A116" s="11" t="s">
        <v>80</v>
      </c>
      <c r="B116" s="12">
        <v>157.01</v>
      </c>
      <c r="C116" s="12"/>
      <c r="D116" s="12"/>
      <c r="E116" s="12"/>
      <c r="F116" s="12"/>
      <c r="G116" s="12"/>
    </row>
    <row r="117" spans="1:7" s="68" customFormat="1" ht="12.75" x14ac:dyDescent="0.2">
      <c r="A117" s="77" t="s">
        <v>170</v>
      </c>
      <c r="B117" s="82">
        <v>51339.99</v>
      </c>
      <c r="C117" s="82">
        <v>0</v>
      </c>
      <c r="D117" s="82">
        <v>0</v>
      </c>
      <c r="E117" s="82">
        <v>0</v>
      </c>
      <c r="F117" s="82">
        <f t="shared" ref="F117:F122" si="6">IFERROR(E117/B117*100,0)</f>
        <v>0</v>
      </c>
      <c r="G117" s="82">
        <f t="shared" ref="G117:G122" si="7">IFERROR(E117/D117*100,0)</f>
        <v>0</v>
      </c>
    </row>
    <row r="118" spans="1:7" s="3" customFormat="1" ht="12.75" x14ac:dyDescent="0.2">
      <c r="A118" s="8" t="s">
        <v>162</v>
      </c>
      <c r="B118" s="9">
        <v>51339.99</v>
      </c>
      <c r="C118" s="9">
        <v>0</v>
      </c>
      <c r="D118" s="9">
        <v>0</v>
      </c>
      <c r="E118" s="9">
        <v>0</v>
      </c>
      <c r="F118" s="9">
        <f t="shared" si="6"/>
        <v>0</v>
      </c>
      <c r="G118" s="9">
        <f t="shared" si="7"/>
        <v>0</v>
      </c>
    </row>
    <row r="119" spans="1:7" s="46" customFormat="1" ht="12.75" x14ac:dyDescent="0.2">
      <c r="A119" s="76" t="s">
        <v>166</v>
      </c>
      <c r="B119" s="81">
        <v>51339.99</v>
      </c>
      <c r="C119" s="81">
        <v>0</v>
      </c>
      <c r="D119" s="81">
        <v>0</v>
      </c>
      <c r="E119" s="81">
        <v>0</v>
      </c>
      <c r="F119" s="81">
        <f t="shared" si="6"/>
        <v>0</v>
      </c>
      <c r="G119" s="81">
        <f t="shared" si="7"/>
        <v>0</v>
      </c>
    </row>
    <row r="120" spans="1:7" s="46" customFormat="1" ht="12.75" x14ac:dyDescent="0.2">
      <c r="A120" s="76" t="s">
        <v>121</v>
      </c>
      <c r="B120" s="81">
        <v>51339.99</v>
      </c>
      <c r="C120" s="81">
        <v>0</v>
      </c>
      <c r="D120" s="81">
        <v>0</v>
      </c>
      <c r="E120" s="81">
        <v>0</v>
      </c>
      <c r="F120" s="81">
        <f t="shared" si="6"/>
        <v>0</v>
      </c>
      <c r="G120" s="81">
        <f t="shared" si="7"/>
        <v>0</v>
      </c>
    </row>
    <row r="121" spans="1:7" s="3" customFormat="1" ht="12.75" x14ac:dyDescent="0.2">
      <c r="A121" s="8" t="s">
        <v>24</v>
      </c>
      <c r="B121" s="9">
        <v>51339.99</v>
      </c>
      <c r="C121" s="9">
        <v>0</v>
      </c>
      <c r="D121" s="9">
        <v>0</v>
      </c>
      <c r="E121" s="9">
        <v>0</v>
      </c>
      <c r="F121" s="9">
        <f t="shared" si="6"/>
        <v>0</v>
      </c>
      <c r="G121" s="9">
        <f t="shared" si="7"/>
        <v>0</v>
      </c>
    </row>
    <row r="122" spans="1:7" s="3" customFormat="1" ht="12.75" x14ac:dyDescent="0.2">
      <c r="A122" s="8" t="s">
        <v>25</v>
      </c>
      <c r="B122" s="9">
        <v>16402.759999999998</v>
      </c>
      <c r="C122" s="9">
        <v>0</v>
      </c>
      <c r="D122" s="9">
        <v>0</v>
      </c>
      <c r="E122" s="9">
        <v>0</v>
      </c>
      <c r="F122" s="9">
        <f t="shared" si="6"/>
        <v>0</v>
      </c>
      <c r="G122" s="9">
        <f t="shared" si="7"/>
        <v>0</v>
      </c>
    </row>
    <row r="123" spans="1:7" s="3" customFormat="1" ht="12.75" x14ac:dyDescent="0.2">
      <c r="A123" s="8" t="s">
        <v>26</v>
      </c>
      <c r="B123" s="9">
        <v>14927.76</v>
      </c>
      <c r="C123" s="9"/>
      <c r="D123" s="9"/>
      <c r="E123" s="9"/>
      <c r="F123" s="9"/>
      <c r="G123" s="9"/>
    </row>
    <row r="124" spans="1:7" s="3" customFormat="1" ht="12.75" x14ac:dyDescent="0.2">
      <c r="A124" s="11" t="s">
        <v>27</v>
      </c>
      <c r="B124" s="12">
        <v>14927.76</v>
      </c>
      <c r="C124" s="12"/>
      <c r="D124" s="12"/>
      <c r="E124" s="12"/>
      <c r="F124" s="12"/>
      <c r="G124" s="12"/>
    </row>
    <row r="125" spans="1:7" s="3" customFormat="1" ht="12.75" x14ac:dyDescent="0.2">
      <c r="A125" s="8" t="s">
        <v>30</v>
      </c>
      <c r="B125" s="9">
        <v>1475</v>
      </c>
      <c r="C125" s="9"/>
      <c r="D125" s="9"/>
      <c r="E125" s="9"/>
      <c r="F125" s="9"/>
      <c r="G125" s="9"/>
    </row>
    <row r="126" spans="1:7" s="3" customFormat="1" ht="12.75" x14ac:dyDescent="0.2">
      <c r="A126" s="11" t="s">
        <v>31</v>
      </c>
      <c r="B126" s="12">
        <v>1475</v>
      </c>
      <c r="C126" s="12"/>
      <c r="D126" s="12"/>
      <c r="E126" s="12"/>
      <c r="F126" s="12"/>
      <c r="G126" s="12"/>
    </row>
    <row r="127" spans="1:7" s="3" customFormat="1" ht="12.75" x14ac:dyDescent="0.2">
      <c r="A127" s="8" t="s">
        <v>32</v>
      </c>
      <c r="B127" s="9">
        <v>34671.14</v>
      </c>
      <c r="C127" s="9">
        <v>0</v>
      </c>
      <c r="D127" s="9">
        <v>0</v>
      </c>
      <c r="E127" s="9">
        <v>0</v>
      </c>
      <c r="F127" s="9">
        <f>IFERROR(E127/B127*100,0)</f>
        <v>0</v>
      </c>
      <c r="G127" s="9">
        <f>IFERROR(E127/D127*100,0)</f>
        <v>0</v>
      </c>
    </row>
    <row r="128" spans="1:7" s="3" customFormat="1" ht="12.75" x14ac:dyDescent="0.2">
      <c r="A128" s="8" t="s">
        <v>33</v>
      </c>
      <c r="B128" s="9">
        <v>5993.9</v>
      </c>
      <c r="C128" s="9"/>
      <c r="D128" s="9"/>
      <c r="E128" s="9"/>
      <c r="F128" s="9"/>
      <c r="G128" s="9"/>
    </row>
    <row r="129" spans="1:7" s="3" customFormat="1" ht="12.75" x14ac:dyDescent="0.2">
      <c r="A129" s="11" t="s">
        <v>34</v>
      </c>
      <c r="B129" s="12">
        <v>3213.43</v>
      </c>
      <c r="C129" s="12"/>
      <c r="D129" s="12"/>
      <c r="E129" s="12"/>
      <c r="F129" s="12"/>
      <c r="G129" s="12"/>
    </row>
    <row r="130" spans="1:7" s="3" customFormat="1" ht="12.75" x14ac:dyDescent="0.2">
      <c r="A130" s="11" t="s">
        <v>36</v>
      </c>
      <c r="B130" s="12">
        <v>340</v>
      </c>
      <c r="C130" s="12"/>
      <c r="D130" s="12"/>
      <c r="E130" s="12"/>
      <c r="F130" s="12"/>
      <c r="G130" s="12"/>
    </row>
    <row r="131" spans="1:7" s="3" customFormat="1" ht="12.75" x14ac:dyDescent="0.2">
      <c r="A131" s="11" t="s">
        <v>37</v>
      </c>
      <c r="B131" s="12">
        <v>2440.4699999999998</v>
      </c>
      <c r="C131" s="12"/>
      <c r="D131" s="12"/>
      <c r="E131" s="12"/>
      <c r="F131" s="12"/>
      <c r="G131" s="12"/>
    </row>
    <row r="132" spans="1:7" s="3" customFormat="1" ht="12.75" x14ac:dyDescent="0.2">
      <c r="A132" s="8" t="s">
        <v>38</v>
      </c>
      <c r="B132" s="9">
        <v>18061.560000000001</v>
      </c>
      <c r="C132" s="9"/>
      <c r="D132" s="9"/>
      <c r="E132" s="9"/>
      <c r="F132" s="9"/>
      <c r="G132" s="9"/>
    </row>
    <row r="133" spans="1:7" s="3" customFormat="1" ht="12.75" x14ac:dyDescent="0.2">
      <c r="A133" s="11" t="s">
        <v>39</v>
      </c>
      <c r="B133" s="12">
        <v>6017.78</v>
      </c>
      <c r="C133" s="12"/>
      <c r="D133" s="12"/>
      <c r="E133" s="12"/>
      <c r="F133" s="12"/>
      <c r="G133" s="12"/>
    </row>
    <row r="134" spans="1:7" s="3" customFormat="1" ht="12.75" x14ac:dyDescent="0.2">
      <c r="A134" s="11" t="s">
        <v>40</v>
      </c>
      <c r="B134" s="12">
        <v>11543.91</v>
      </c>
      <c r="C134" s="12"/>
      <c r="D134" s="12"/>
      <c r="E134" s="12"/>
      <c r="F134" s="12"/>
      <c r="G134" s="12"/>
    </row>
    <row r="135" spans="1:7" s="3" customFormat="1" ht="12.75" x14ac:dyDescent="0.2">
      <c r="A135" s="11" t="s">
        <v>41</v>
      </c>
      <c r="B135" s="12">
        <v>66.260000000000005</v>
      </c>
      <c r="C135" s="12"/>
      <c r="D135" s="12"/>
      <c r="E135" s="12"/>
      <c r="F135" s="12"/>
      <c r="G135" s="12"/>
    </row>
    <row r="136" spans="1:7" s="3" customFormat="1" ht="12.75" x14ac:dyDescent="0.2">
      <c r="A136" s="11" t="s">
        <v>42</v>
      </c>
      <c r="B136" s="12">
        <v>126.43</v>
      </c>
      <c r="C136" s="12"/>
      <c r="D136" s="12"/>
      <c r="E136" s="12"/>
      <c r="F136" s="12"/>
      <c r="G136" s="12"/>
    </row>
    <row r="137" spans="1:7" s="3" customFormat="1" ht="12.75" x14ac:dyDescent="0.2">
      <c r="A137" s="11" t="s">
        <v>43</v>
      </c>
      <c r="B137" s="12">
        <v>307.18</v>
      </c>
      <c r="C137" s="12"/>
      <c r="D137" s="12"/>
      <c r="E137" s="12"/>
      <c r="F137" s="12"/>
      <c r="G137" s="12"/>
    </row>
    <row r="138" spans="1:7" s="3" customFormat="1" ht="12.75" x14ac:dyDescent="0.2">
      <c r="A138" s="8" t="s">
        <v>45</v>
      </c>
      <c r="B138" s="9">
        <v>7498.93</v>
      </c>
      <c r="C138" s="9"/>
      <c r="D138" s="9"/>
      <c r="E138" s="9"/>
      <c r="F138" s="9"/>
      <c r="G138" s="9"/>
    </row>
    <row r="139" spans="1:7" s="3" customFormat="1" ht="12.75" x14ac:dyDescent="0.2">
      <c r="A139" s="11" t="s">
        <v>46</v>
      </c>
      <c r="B139" s="12">
        <v>6365.66</v>
      </c>
      <c r="C139" s="12"/>
      <c r="D139" s="12"/>
      <c r="E139" s="12"/>
      <c r="F139" s="12"/>
      <c r="G139" s="12"/>
    </row>
    <row r="140" spans="1:7" s="3" customFormat="1" ht="12.75" x14ac:dyDescent="0.2">
      <c r="A140" s="11" t="s">
        <v>49</v>
      </c>
      <c r="B140" s="12">
        <v>164.39</v>
      </c>
      <c r="C140" s="12"/>
      <c r="D140" s="12"/>
      <c r="E140" s="12"/>
      <c r="F140" s="12"/>
      <c r="G140" s="12"/>
    </row>
    <row r="141" spans="1:7" s="3" customFormat="1" ht="12.75" x14ac:dyDescent="0.2">
      <c r="A141" s="11" t="s">
        <v>51</v>
      </c>
      <c r="B141" s="12">
        <v>21.9</v>
      </c>
      <c r="C141" s="12"/>
      <c r="D141" s="12"/>
      <c r="E141" s="12"/>
      <c r="F141" s="12"/>
      <c r="G141" s="12"/>
    </row>
    <row r="142" spans="1:7" s="3" customFormat="1" ht="12.75" x14ac:dyDescent="0.2">
      <c r="A142" s="11" t="s">
        <v>52</v>
      </c>
      <c r="B142" s="12">
        <v>3</v>
      </c>
      <c r="C142" s="12"/>
      <c r="D142" s="12"/>
      <c r="E142" s="12"/>
      <c r="F142" s="12"/>
      <c r="G142" s="12"/>
    </row>
    <row r="143" spans="1:7" s="3" customFormat="1" ht="12.75" x14ac:dyDescent="0.2">
      <c r="A143" s="11" t="s">
        <v>54</v>
      </c>
      <c r="B143" s="12">
        <v>943.98</v>
      </c>
      <c r="C143" s="12"/>
      <c r="D143" s="12"/>
      <c r="E143" s="12"/>
      <c r="F143" s="12"/>
      <c r="G143" s="12"/>
    </row>
    <row r="144" spans="1:7" s="3" customFormat="1" ht="12.75" x14ac:dyDescent="0.2">
      <c r="A144" s="8" t="s">
        <v>55</v>
      </c>
      <c r="B144" s="9">
        <v>3116.75</v>
      </c>
      <c r="C144" s="9"/>
      <c r="D144" s="9"/>
      <c r="E144" s="9"/>
      <c r="F144" s="9"/>
      <c r="G144" s="9"/>
    </row>
    <row r="145" spans="1:7" s="3" customFormat="1" ht="12.75" x14ac:dyDescent="0.2">
      <c r="A145" s="11" t="s">
        <v>56</v>
      </c>
      <c r="B145" s="12">
        <v>612.82000000000005</v>
      </c>
      <c r="C145" s="12"/>
      <c r="D145" s="12"/>
      <c r="E145" s="12"/>
      <c r="F145" s="12"/>
      <c r="G145" s="12"/>
    </row>
    <row r="146" spans="1:7" s="3" customFormat="1" ht="12.75" x14ac:dyDescent="0.2">
      <c r="A146" s="11" t="s">
        <v>58</v>
      </c>
      <c r="B146" s="12">
        <v>25</v>
      </c>
      <c r="C146" s="12"/>
      <c r="D146" s="12"/>
      <c r="E146" s="12"/>
      <c r="F146" s="12"/>
      <c r="G146" s="12"/>
    </row>
    <row r="147" spans="1:7" s="3" customFormat="1" ht="12.75" x14ac:dyDescent="0.2">
      <c r="A147" s="11" t="s">
        <v>59</v>
      </c>
      <c r="B147" s="12">
        <v>281.67</v>
      </c>
      <c r="C147" s="12"/>
      <c r="D147" s="12"/>
      <c r="E147" s="12"/>
      <c r="F147" s="12"/>
      <c r="G147" s="12"/>
    </row>
    <row r="148" spans="1:7" s="3" customFormat="1" ht="12.75" x14ac:dyDescent="0.2">
      <c r="A148" s="11" t="s">
        <v>60</v>
      </c>
      <c r="B148" s="12">
        <v>2197.2600000000002</v>
      </c>
      <c r="C148" s="12"/>
      <c r="D148" s="12"/>
      <c r="E148" s="12"/>
      <c r="F148" s="12"/>
      <c r="G148" s="12"/>
    </row>
    <row r="149" spans="1:7" s="3" customFormat="1" ht="12.75" x14ac:dyDescent="0.2">
      <c r="A149" s="8" t="s">
        <v>61</v>
      </c>
      <c r="B149" s="9">
        <v>266.08999999999997</v>
      </c>
      <c r="C149" s="9">
        <v>0</v>
      </c>
      <c r="D149" s="9">
        <v>0</v>
      </c>
      <c r="E149" s="9">
        <v>0</v>
      </c>
      <c r="F149" s="9">
        <f>IFERROR(E149/B149*100,0)</f>
        <v>0</v>
      </c>
      <c r="G149" s="9">
        <f>IFERROR(E149/D149*100,0)</f>
        <v>0</v>
      </c>
    </row>
    <row r="150" spans="1:7" s="3" customFormat="1" ht="12.75" x14ac:dyDescent="0.2">
      <c r="A150" s="8" t="s">
        <v>62</v>
      </c>
      <c r="B150" s="9">
        <v>266.08999999999997</v>
      </c>
      <c r="C150" s="9"/>
      <c r="D150" s="9"/>
      <c r="E150" s="9"/>
      <c r="F150" s="9"/>
      <c r="G150" s="9"/>
    </row>
    <row r="151" spans="1:7" s="3" customFormat="1" ht="12.75" x14ac:dyDescent="0.2">
      <c r="A151" s="11" t="s">
        <v>63</v>
      </c>
      <c r="B151" s="12">
        <v>266.08999999999997</v>
      </c>
      <c r="C151" s="12"/>
      <c r="D151" s="12"/>
      <c r="E151" s="12"/>
      <c r="F151" s="12"/>
      <c r="G151" s="12"/>
    </row>
    <row r="152" spans="1:7" s="68" customFormat="1" ht="12.75" x14ac:dyDescent="0.2">
      <c r="A152" s="77" t="s">
        <v>169</v>
      </c>
      <c r="B152" s="82">
        <v>96864.639999999999</v>
      </c>
      <c r="C152" s="82">
        <v>0</v>
      </c>
      <c r="D152" s="82">
        <v>0</v>
      </c>
      <c r="E152" s="82">
        <v>0</v>
      </c>
      <c r="F152" s="82">
        <f>IFERROR(E152/B152*100,0)</f>
        <v>0</v>
      </c>
      <c r="G152" s="82">
        <f>IFERROR(E152/D152*100,0)</f>
        <v>0</v>
      </c>
    </row>
    <row r="153" spans="1:7" s="3" customFormat="1" ht="12.75" x14ac:dyDescent="0.2">
      <c r="A153" s="8" t="s">
        <v>159</v>
      </c>
      <c r="B153" s="9">
        <v>70437.5</v>
      </c>
      <c r="C153" s="9">
        <v>0</v>
      </c>
      <c r="D153" s="9">
        <v>0</v>
      </c>
      <c r="E153" s="9">
        <v>0</v>
      </c>
      <c r="F153" s="9">
        <f>IFERROR(E153/B153*100,0)</f>
        <v>0</v>
      </c>
      <c r="G153" s="9">
        <f>IFERROR(E153/D153*100,0)</f>
        <v>0</v>
      </c>
    </row>
    <row r="154" spans="1:7" s="46" customFormat="1" ht="12.75" x14ac:dyDescent="0.2">
      <c r="A154" s="76" t="s">
        <v>125</v>
      </c>
      <c r="B154" s="81">
        <v>70437.5</v>
      </c>
      <c r="C154" s="81">
        <v>0</v>
      </c>
      <c r="D154" s="81">
        <v>0</v>
      </c>
      <c r="E154" s="81">
        <v>0</v>
      </c>
      <c r="F154" s="81">
        <f>IFERROR(E154/B154*100,0)</f>
        <v>0</v>
      </c>
      <c r="G154" s="81">
        <f>IFERROR(E154/D154*100,0)</f>
        <v>0</v>
      </c>
    </row>
    <row r="155" spans="1:7" s="3" customFormat="1" ht="12.75" x14ac:dyDescent="0.2">
      <c r="A155" s="8" t="s">
        <v>24</v>
      </c>
      <c r="B155" s="9">
        <v>69510.009999999995</v>
      </c>
      <c r="C155" s="9">
        <v>0</v>
      </c>
      <c r="D155" s="9">
        <v>0</v>
      </c>
      <c r="E155" s="9">
        <v>0</v>
      </c>
      <c r="F155" s="9">
        <f>IFERROR(E155/B155*100,0)</f>
        <v>0</v>
      </c>
      <c r="G155" s="9">
        <f>IFERROR(E155/D155*100,0)</f>
        <v>0</v>
      </c>
    </row>
    <row r="156" spans="1:7" s="3" customFormat="1" ht="12.75" x14ac:dyDescent="0.2">
      <c r="A156" s="8" t="s">
        <v>25</v>
      </c>
      <c r="B156" s="9">
        <v>35321.89</v>
      </c>
      <c r="C156" s="9">
        <v>0</v>
      </c>
      <c r="D156" s="9">
        <v>0</v>
      </c>
      <c r="E156" s="9">
        <v>0</v>
      </c>
      <c r="F156" s="9">
        <f>IFERROR(E156/B156*100,0)</f>
        <v>0</v>
      </c>
      <c r="G156" s="9">
        <f>IFERROR(E156/D156*100,0)</f>
        <v>0</v>
      </c>
    </row>
    <row r="157" spans="1:7" s="3" customFormat="1" ht="12.75" x14ac:dyDescent="0.2">
      <c r="A157" s="8" t="s">
        <v>26</v>
      </c>
      <c r="B157" s="9">
        <v>30479.24</v>
      </c>
      <c r="C157" s="9"/>
      <c r="D157" s="9"/>
      <c r="E157" s="9"/>
      <c r="F157" s="9"/>
      <c r="G157" s="9"/>
    </row>
    <row r="158" spans="1:7" s="3" customFormat="1" ht="12.75" x14ac:dyDescent="0.2">
      <c r="A158" s="11" t="s">
        <v>27</v>
      </c>
      <c r="B158" s="12">
        <v>30479.24</v>
      </c>
      <c r="C158" s="12"/>
      <c r="D158" s="12"/>
      <c r="E158" s="12"/>
      <c r="F158" s="12"/>
      <c r="G158" s="12"/>
    </row>
    <row r="159" spans="1:7" s="3" customFormat="1" ht="12.75" x14ac:dyDescent="0.2">
      <c r="A159" s="8" t="s">
        <v>28</v>
      </c>
      <c r="B159" s="9">
        <v>1400</v>
      </c>
      <c r="C159" s="9"/>
      <c r="D159" s="9"/>
      <c r="E159" s="9"/>
      <c r="F159" s="9"/>
      <c r="G159" s="9"/>
    </row>
    <row r="160" spans="1:7" s="3" customFormat="1" ht="12.75" x14ac:dyDescent="0.2">
      <c r="A160" s="11" t="s">
        <v>29</v>
      </c>
      <c r="B160" s="12">
        <v>1400</v>
      </c>
      <c r="C160" s="12"/>
      <c r="D160" s="12"/>
      <c r="E160" s="12"/>
      <c r="F160" s="12"/>
      <c r="G160" s="12"/>
    </row>
    <row r="161" spans="1:7" s="3" customFormat="1" ht="12.75" x14ac:dyDescent="0.2">
      <c r="A161" s="8" t="s">
        <v>30</v>
      </c>
      <c r="B161" s="9">
        <v>3442.65</v>
      </c>
      <c r="C161" s="9"/>
      <c r="D161" s="9"/>
      <c r="E161" s="9"/>
      <c r="F161" s="9"/>
      <c r="G161" s="9"/>
    </row>
    <row r="162" spans="1:7" s="3" customFormat="1" ht="12.75" x14ac:dyDescent="0.2">
      <c r="A162" s="11" t="s">
        <v>31</v>
      </c>
      <c r="B162" s="12">
        <v>3442.65</v>
      </c>
      <c r="C162" s="12"/>
      <c r="D162" s="12"/>
      <c r="E162" s="12"/>
      <c r="F162" s="12"/>
      <c r="G162" s="12"/>
    </row>
    <row r="163" spans="1:7" s="3" customFormat="1" ht="12.75" x14ac:dyDescent="0.2">
      <c r="A163" s="8" t="s">
        <v>32</v>
      </c>
      <c r="B163" s="9">
        <v>7567.2</v>
      </c>
      <c r="C163" s="9">
        <v>0</v>
      </c>
      <c r="D163" s="9">
        <v>0</v>
      </c>
      <c r="E163" s="9">
        <v>0</v>
      </c>
      <c r="F163" s="9">
        <f>IFERROR(E163/B163*100,0)</f>
        <v>0</v>
      </c>
      <c r="G163" s="9">
        <f>IFERROR(E163/D163*100,0)</f>
        <v>0</v>
      </c>
    </row>
    <row r="164" spans="1:7" s="3" customFormat="1" ht="12.75" x14ac:dyDescent="0.2">
      <c r="A164" s="8" t="s">
        <v>33</v>
      </c>
      <c r="B164" s="9">
        <v>1988.85</v>
      </c>
      <c r="C164" s="9"/>
      <c r="D164" s="9"/>
      <c r="E164" s="9"/>
      <c r="F164" s="9"/>
      <c r="G164" s="9"/>
    </row>
    <row r="165" spans="1:7" s="3" customFormat="1" ht="12.75" x14ac:dyDescent="0.2">
      <c r="A165" s="11" t="s">
        <v>34</v>
      </c>
      <c r="B165" s="12">
        <v>1547.89</v>
      </c>
      <c r="C165" s="12"/>
      <c r="D165" s="12"/>
      <c r="E165" s="12"/>
      <c r="F165" s="12"/>
      <c r="G165" s="12"/>
    </row>
    <row r="166" spans="1:7" s="3" customFormat="1" ht="12.75" x14ac:dyDescent="0.2">
      <c r="A166" s="11" t="s">
        <v>37</v>
      </c>
      <c r="B166" s="12">
        <v>440.96</v>
      </c>
      <c r="C166" s="12"/>
      <c r="D166" s="12"/>
      <c r="E166" s="12"/>
      <c r="F166" s="12"/>
      <c r="G166" s="12"/>
    </row>
    <row r="167" spans="1:7" s="3" customFormat="1" ht="12.75" x14ac:dyDescent="0.2">
      <c r="A167" s="8" t="s">
        <v>38</v>
      </c>
      <c r="B167" s="9">
        <v>1592.02</v>
      </c>
      <c r="C167" s="9"/>
      <c r="D167" s="9"/>
      <c r="E167" s="9"/>
      <c r="F167" s="9"/>
      <c r="G167" s="9"/>
    </row>
    <row r="168" spans="1:7" s="3" customFormat="1" ht="12.75" x14ac:dyDescent="0.2">
      <c r="A168" s="11" t="s">
        <v>39</v>
      </c>
      <c r="B168" s="12">
        <v>1592.02</v>
      </c>
      <c r="C168" s="12"/>
      <c r="D168" s="12"/>
      <c r="E168" s="12"/>
      <c r="F168" s="12"/>
      <c r="G168" s="12"/>
    </row>
    <row r="169" spans="1:7" s="3" customFormat="1" ht="12.75" x14ac:dyDescent="0.2">
      <c r="A169" s="8" t="s">
        <v>45</v>
      </c>
      <c r="B169" s="9">
        <v>3000</v>
      </c>
      <c r="C169" s="9"/>
      <c r="D169" s="9"/>
      <c r="E169" s="9"/>
      <c r="F169" s="9"/>
      <c r="G169" s="9"/>
    </row>
    <row r="170" spans="1:7" s="3" customFormat="1" ht="12.75" x14ac:dyDescent="0.2">
      <c r="A170" s="11" t="s">
        <v>46</v>
      </c>
      <c r="B170" s="12">
        <v>1895.49</v>
      </c>
      <c r="C170" s="12"/>
      <c r="D170" s="12"/>
      <c r="E170" s="12"/>
      <c r="F170" s="12"/>
      <c r="G170" s="12"/>
    </row>
    <row r="171" spans="1:7" s="3" customFormat="1" ht="12.75" x14ac:dyDescent="0.2">
      <c r="A171" s="11" t="s">
        <v>52</v>
      </c>
      <c r="B171" s="12">
        <v>104.51</v>
      </c>
      <c r="C171" s="12"/>
      <c r="D171" s="12"/>
      <c r="E171" s="12"/>
      <c r="F171" s="12"/>
      <c r="G171" s="12"/>
    </row>
    <row r="172" spans="1:7" s="3" customFormat="1" ht="12.75" x14ac:dyDescent="0.2">
      <c r="A172" s="11" t="s">
        <v>54</v>
      </c>
      <c r="B172" s="12">
        <v>1000</v>
      </c>
      <c r="C172" s="12"/>
      <c r="D172" s="12"/>
      <c r="E172" s="12"/>
      <c r="F172" s="12"/>
      <c r="G172" s="12"/>
    </row>
    <row r="173" spans="1:7" s="3" customFormat="1" ht="12.75" x14ac:dyDescent="0.2">
      <c r="A173" s="8" t="s">
        <v>55</v>
      </c>
      <c r="B173" s="9">
        <v>986.33</v>
      </c>
      <c r="C173" s="9"/>
      <c r="D173" s="9"/>
      <c r="E173" s="9"/>
      <c r="F173" s="9"/>
      <c r="G173" s="9"/>
    </row>
    <row r="174" spans="1:7" s="3" customFormat="1" ht="12.75" x14ac:dyDescent="0.2">
      <c r="A174" s="11" t="s">
        <v>59</v>
      </c>
      <c r="B174" s="12">
        <v>840</v>
      </c>
      <c r="C174" s="12"/>
      <c r="D174" s="12"/>
      <c r="E174" s="12"/>
      <c r="F174" s="12"/>
      <c r="G174" s="12"/>
    </row>
    <row r="175" spans="1:7" s="3" customFormat="1" ht="12.75" x14ac:dyDescent="0.2">
      <c r="A175" s="11" t="s">
        <v>60</v>
      </c>
      <c r="B175" s="12">
        <v>146.33000000000001</v>
      </c>
      <c r="C175" s="12"/>
      <c r="D175" s="12"/>
      <c r="E175" s="12"/>
      <c r="F175" s="12"/>
      <c r="G175" s="12"/>
    </row>
    <row r="176" spans="1:7" s="3" customFormat="1" ht="25.5" x14ac:dyDescent="0.2">
      <c r="A176" s="8" t="s">
        <v>65</v>
      </c>
      <c r="B176" s="9">
        <v>25579.11</v>
      </c>
      <c r="C176" s="9">
        <v>0</v>
      </c>
      <c r="D176" s="9">
        <v>0</v>
      </c>
      <c r="E176" s="9">
        <v>0</v>
      </c>
      <c r="F176" s="9">
        <f>IFERROR(E176/B176*100,0)</f>
        <v>0</v>
      </c>
      <c r="G176" s="9">
        <f>IFERROR(E176/D176*100,0)</f>
        <v>0</v>
      </c>
    </row>
    <row r="177" spans="1:7" s="3" customFormat="1" ht="12.75" x14ac:dyDescent="0.2">
      <c r="A177" s="8" t="s">
        <v>66</v>
      </c>
      <c r="B177" s="9">
        <v>25579.11</v>
      </c>
      <c r="C177" s="9"/>
      <c r="D177" s="9"/>
      <c r="E177" s="9"/>
      <c r="F177" s="9"/>
      <c r="G177" s="9"/>
    </row>
    <row r="178" spans="1:7" s="3" customFormat="1" ht="12.75" x14ac:dyDescent="0.2">
      <c r="A178" s="11" t="s">
        <v>67</v>
      </c>
      <c r="B178" s="12">
        <v>25579.11</v>
      </c>
      <c r="C178" s="12"/>
      <c r="D178" s="12"/>
      <c r="E178" s="12"/>
      <c r="F178" s="12"/>
      <c r="G178" s="12"/>
    </row>
    <row r="179" spans="1:7" s="3" customFormat="1" ht="12.75" x14ac:dyDescent="0.2">
      <c r="A179" s="8" t="s">
        <v>68</v>
      </c>
      <c r="B179" s="9">
        <v>1041.81</v>
      </c>
      <c r="C179" s="9">
        <v>0</v>
      </c>
      <c r="D179" s="9">
        <v>0</v>
      </c>
      <c r="E179" s="9">
        <v>0</v>
      </c>
      <c r="F179" s="9">
        <f>IFERROR(E179/B179*100,0)</f>
        <v>0</v>
      </c>
      <c r="G179" s="9">
        <f>IFERROR(E179/D179*100,0)</f>
        <v>0</v>
      </c>
    </row>
    <row r="180" spans="1:7" s="3" customFormat="1" ht="12.75" x14ac:dyDescent="0.2">
      <c r="A180" s="8" t="s">
        <v>69</v>
      </c>
      <c r="B180" s="9">
        <v>1041.81</v>
      </c>
      <c r="C180" s="9"/>
      <c r="D180" s="9"/>
      <c r="E180" s="9"/>
      <c r="F180" s="9"/>
      <c r="G180" s="9"/>
    </row>
    <row r="181" spans="1:7" s="3" customFormat="1" ht="12.75" x14ac:dyDescent="0.2">
      <c r="A181" s="11" t="s">
        <v>70</v>
      </c>
      <c r="B181" s="12">
        <v>1041.81</v>
      </c>
      <c r="C181" s="12"/>
      <c r="D181" s="12"/>
      <c r="E181" s="12"/>
      <c r="F181" s="12"/>
      <c r="G181" s="12"/>
    </row>
    <row r="182" spans="1:7" s="3" customFormat="1" ht="12.75" x14ac:dyDescent="0.2">
      <c r="A182" s="8" t="s">
        <v>71</v>
      </c>
      <c r="B182" s="9">
        <v>927.49</v>
      </c>
      <c r="C182" s="9">
        <v>0</v>
      </c>
      <c r="D182" s="9">
        <v>0</v>
      </c>
      <c r="E182" s="9">
        <v>0</v>
      </c>
      <c r="F182" s="9">
        <f>IFERROR(E182/B182*100,0)</f>
        <v>0</v>
      </c>
      <c r="G182" s="9">
        <f>IFERROR(E182/D182*100,0)</f>
        <v>0</v>
      </c>
    </row>
    <row r="183" spans="1:7" s="3" customFormat="1" ht="12.75" x14ac:dyDescent="0.2">
      <c r="A183" s="8" t="s">
        <v>72</v>
      </c>
      <c r="B183" s="9">
        <v>927.49</v>
      </c>
      <c r="C183" s="9">
        <v>0</v>
      </c>
      <c r="D183" s="9">
        <v>0</v>
      </c>
      <c r="E183" s="9">
        <v>0</v>
      </c>
      <c r="F183" s="9">
        <f>IFERROR(E183/B183*100,0)</f>
        <v>0</v>
      </c>
      <c r="G183" s="9">
        <f>IFERROR(E183/D183*100,0)</f>
        <v>0</v>
      </c>
    </row>
    <row r="184" spans="1:7" s="3" customFormat="1" ht="12.75" x14ac:dyDescent="0.2">
      <c r="A184" s="8" t="s">
        <v>75</v>
      </c>
      <c r="B184" s="9">
        <v>389.99</v>
      </c>
      <c r="C184" s="9"/>
      <c r="D184" s="9"/>
      <c r="E184" s="9"/>
      <c r="F184" s="9"/>
      <c r="G184" s="9"/>
    </row>
    <row r="185" spans="1:7" s="3" customFormat="1" ht="12.75" x14ac:dyDescent="0.2">
      <c r="A185" s="11" t="s">
        <v>77</v>
      </c>
      <c r="B185" s="12">
        <v>389.99</v>
      </c>
      <c r="C185" s="12"/>
      <c r="D185" s="12"/>
      <c r="E185" s="12"/>
      <c r="F185" s="12"/>
      <c r="G185" s="12"/>
    </row>
    <row r="186" spans="1:7" s="3" customFormat="1" ht="12.75" x14ac:dyDescent="0.2">
      <c r="A186" s="8" t="s">
        <v>81</v>
      </c>
      <c r="B186" s="9">
        <v>537.5</v>
      </c>
      <c r="C186" s="9"/>
      <c r="D186" s="9"/>
      <c r="E186" s="9"/>
      <c r="F186" s="9"/>
      <c r="G186" s="9"/>
    </row>
    <row r="187" spans="1:7" s="3" customFormat="1" ht="12.75" x14ac:dyDescent="0.2">
      <c r="A187" s="11" t="s">
        <v>82</v>
      </c>
      <c r="B187" s="12">
        <v>537.5</v>
      </c>
      <c r="C187" s="12"/>
      <c r="D187" s="12"/>
      <c r="E187" s="12"/>
      <c r="F187" s="12"/>
      <c r="G187" s="12"/>
    </row>
    <row r="188" spans="1:7" s="3" customFormat="1" ht="12.75" x14ac:dyDescent="0.2">
      <c r="A188" s="8" t="s">
        <v>162</v>
      </c>
      <c r="B188" s="9">
        <v>26427.14</v>
      </c>
      <c r="C188" s="9">
        <v>0</v>
      </c>
      <c r="D188" s="9">
        <v>0</v>
      </c>
      <c r="E188" s="9">
        <v>0</v>
      </c>
      <c r="F188" s="9">
        <f>IFERROR(E188/B188*100,0)</f>
        <v>0</v>
      </c>
      <c r="G188" s="9">
        <f>IFERROR(E188/D188*100,0)</f>
        <v>0</v>
      </c>
    </row>
    <row r="189" spans="1:7" s="46" customFormat="1" ht="12.75" x14ac:dyDescent="0.2">
      <c r="A189" s="76" t="s">
        <v>125</v>
      </c>
      <c r="B189" s="81">
        <v>26427.14</v>
      </c>
      <c r="C189" s="81">
        <v>0</v>
      </c>
      <c r="D189" s="81">
        <v>0</v>
      </c>
      <c r="E189" s="81">
        <v>0</v>
      </c>
      <c r="F189" s="81">
        <f>IFERROR(E189/B189*100,0)</f>
        <v>0</v>
      </c>
      <c r="G189" s="81">
        <f>IFERROR(E189/D189*100,0)</f>
        <v>0</v>
      </c>
    </row>
    <row r="190" spans="1:7" s="3" customFormat="1" ht="12.75" x14ac:dyDescent="0.2">
      <c r="A190" s="8" t="s">
        <v>71</v>
      </c>
      <c r="B190" s="9">
        <v>26427.14</v>
      </c>
      <c r="C190" s="9">
        <v>0</v>
      </c>
      <c r="D190" s="9">
        <v>0</v>
      </c>
      <c r="E190" s="9">
        <v>0</v>
      </c>
      <c r="F190" s="9">
        <f>IFERROR(E190/B190*100,0)</f>
        <v>0</v>
      </c>
      <c r="G190" s="9">
        <f>IFERROR(E190/D190*100,0)</f>
        <v>0</v>
      </c>
    </row>
    <row r="191" spans="1:7" s="3" customFormat="1" ht="12.75" x14ac:dyDescent="0.2">
      <c r="A191" s="8" t="s">
        <v>72</v>
      </c>
      <c r="B191" s="9">
        <v>26427.14</v>
      </c>
      <c r="C191" s="9">
        <v>0</v>
      </c>
      <c r="D191" s="9">
        <v>0</v>
      </c>
      <c r="E191" s="9">
        <v>0</v>
      </c>
      <c r="F191" s="9">
        <f>IFERROR(E191/B191*100,0)</f>
        <v>0</v>
      </c>
      <c r="G191" s="9">
        <f>IFERROR(E191/D191*100,0)</f>
        <v>0</v>
      </c>
    </row>
    <row r="192" spans="1:7" s="3" customFormat="1" ht="12.75" x14ac:dyDescent="0.2">
      <c r="A192" s="8" t="s">
        <v>79</v>
      </c>
      <c r="B192" s="9">
        <v>26427.14</v>
      </c>
      <c r="C192" s="9"/>
      <c r="D192" s="9"/>
      <c r="E192" s="9"/>
      <c r="F192" s="9"/>
      <c r="G192" s="9"/>
    </row>
    <row r="193" spans="1:7" s="3" customFormat="1" ht="12.75" x14ac:dyDescent="0.2">
      <c r="A193" s="11" t="s">
        <v>80</v>
      </c>
      <c r="B193" s="12">
        <v>26427.14</v>
      </c>
      <c r="C193" s="12"/>
      <c r="D193" s="12"/>
      <c r="E193" s="12"/>
      <c r="F193" s="12"/>
      <c r="G193" s="12"/>
    </row>
    <row r="194" spans="1:7" s="68" customFormat="1" ht="12.75" x14ac:dyDescent="0.2">
      <c r="A194" s="77" t="s">
        <v>168</v>
      </c>
      <c r="B194" s="82">
        <v>6670</v>
      </c>
      <c r="C194" s="82">
        <v>0</v>
      </c>
      <c r="D194" s="82">
        <v>0</v>
      </c>
      <c r="E194" s="82">
        <v>0</v>
      </c>
      <c r="F194" s="82">
        <f>IFERROR(E194/B194*100,0)</f>
        <v>0</v>
      </c>
      <c r="G194" s="82">
        <f>IFERROR(E194/D194*100,0)</f>
        <v>0</v>
      </c>
    </row>
    <row r="195" spans="1:7" s="3" customFormat="1" ht="12.75" x14ac:dyDescent="0.2">
      <c r="A195" s="8" t="s">
        <v>162</v>
      </c>
      <c r="B195" s="9">
        <v>6670</v>
      </c>
      <c r="C195" s="9">
        <v>0</v>
      </c>
      <c r="D195" s="9">
        <v>0</v>
      </c>
      <c r="E195" s="9">
        <v>0</v>
      </c>
      <c r="F195" s="9">
        <f>IFERROR(E195/B195*100,0)</f>
        <v>0</v>
      </c>
      <c r="G195" s="9">
        <f>IFERROR(E195/D195*100,0)</f>
        <v>0</v>
      </c>
    </row>
    <row r="196" spans="1:7" s="46" customFormat="1" ht="12.75" x14ac:dyDescent="0.2">
      <c r="A196" s="76" t="s">
        <v>126</v>
      </c>
      <c r="B196" s="81">
        <v>6670</v>
      </c>
      <c r="C196" s="81">
        <v>0</v>
      </c>
      <c r="D196" s="81">
        <v>0</v>
      </c>
      <c r="E196" s="81">
        <v>0</v>
      </c>
      <c r="F196" s="81">
        <f>IFERROR(E196/B196*100,0)</f>
        <v>0</v>
      </c>
      <c r="G196" s="81">
        <f>IFERROR(E196/D196*100,0)</f>
        <v>0</v>
      </c>
    </row>
    <row r="197" spans="1:7" s="3" customFormat="1" ht="12.75" x14ac:dyDescent="0.2">
      <c r="A197" s="8" t="s">
        <v>24</v>
      </c>
      <c r="B197" s="9">
        <v>6670</v>
      </c>
      <c r="C197" s="9">
        <v>0</v>
      </c>
      <c r="D197" s="9">
        <v>0</v>
      </c>
      <c r="E197" s="9">
        <v>0</v>
      </c>
      <c r="F197" s="9">
        <f>IFERROR(E197/B197*100,0)</f>
        <v>0</v>
      </c>
      <c r="G197" s="9">
        <f>IFERROR(E197/D197*100,0)</f>
        <v>0</v>
      </c>
    </row>
    <row r="198" spans="1:7" s="3" customFormat="1" ht="12.75" x14ac:dyDescent="0.2">
      <c r="A198" s="8" t="s">
        <v>32</v>
      </c>
      <c r="B198" s="9">
        <v>6670</v>
      </c>
      <c r="C198" s="9">
        <v>0</v>
      </c>
      <c r="D198" s="9">
        <v>0</v>
      </c>
      <c r="E198" s="9">
        <v>0</v>
      </c>
      <c r="F198" s="9">
        <f>IFERROR(E198/B198*100,0)</f>
        <v>0</v>
      </c>
      <c r="G198" s="9">
        <f>IFERROR(E198/D198*100,0)</f>
        <v>0</v>
      </c>
    </row>
    <row r="199" spans="1:7" s="3" customFormat="1" ht="12.75" x14ac:dyDescent="0.2">
      <c r="A199" s="8" t="s">
        <v>38</v>
      </c>
      <c r="B199" s="9">
        <v>6670</v>
      </c>
      <c r="C199" s="9"/>
      <c r="D199" s="9"/>
      <c r="E199" s="9"/>
      <c r="F199" s="9"/>
      <c r="G199" s="9"/>
    </row>
    <row r="200" spans="1:7" s="3" customFormat="1" ht="12.75" x14ac:dyDescent="0.2">
      <c r="A200" s="11" t="s">
        <v>40</v>
      </c>
      <c r="B200" s="12">
        <v>6670</v>
      </c>
      <c r="C200" s="12"/>
      <c r="D200" s="12"/>
      <c r="E200" s="12"/>
      <c r="F200" s="12"/>
      <c r="G200" s="12"/>
    </row>
    <row r="201" spans="1:7" s="68" customFormat="1" ht="12.75" x14ac:dyDescent="0.2">
      <c r="A201" s="77" t="s">
        <v>165</v>
      </c>
      <c r="B201" s="82">
        <v>110500</v>
      </c>
      <c r="C201" s="82">
        <v>0</v>
      </c>
      <c r="D201" s="82">
        <v>0</v>
      </c>
      <c r="E201" s="82">
        <v>0</v>
      </c>
      <c r="F201" s="82">
        <f>IFERROR(E201/B201*100,0)</f>
        <v>0</v>
      </c>
      <c r="G201" s="82">
        <f>IFERROR(E201/D201*100,0)</f>
        <v>0</v>
      </c>
    </row>
    <row r="202" spans="1:7" s="3" customFormat="1" ht="12.75" x14ac:dyDescent="0.2">
      <c r="A202" s="8" t="s">
        <v>159</v>
      </c>
      <c r="B202" s="9">
        <v>110500</v>
      </c>
      <c r="C202" s="9">
        <v>0</v>
      </c>
      <c r="D202" s="9">
        <v>0</v>
      </c>
      <c r="E202" s="9">
        <v>0</v>
      </c>
      <c r="F202" s="9">
        <f>IFERROR(E202/B202*100,0)</f>
        <v>0</v>
      </c>
      <c r="G202" s="9">
        <f>IFERROR(E202/D202*100,0)</f>
        <v>0</v>
      </c>
    </row>
    <row r="203" spans="1:7" s="46" customFormat="1" ht="12.75" x14ac:dyDescent="0.2">
      <c r="A203" s="76" t="s">
        <v>125</v>
      </c>
      <c r="B203" s="81">
        <v>110500</v>
      </c>
      <c r="C203" s="81">
        <v>0</v>
      </c>
      <c r="D203" s="81">
        <v>0</v>
      </c>
      <c r="E203" s="81">
        <v>0</v>
      </c>
      <c r="F203" s="81">
        <f>IFERROR(E203/B203*100,0)</f>
        <v>0</v>
      </c>
      <c r="G203" s="81">
        <f>IFERROR(E203/D203*100,0)</f>
        <v>0</v>
      </c>
    </row>
    <row r="204" spans="1:7" s="3" customFormat="1" ht="12.75" x14ac:dyDescent="0.2">
      <c r="A204" s="8" t="s">
        <v>24</v>
      </c>
      <c r="B204" s="9">
        <v>110500</v>
      </c>
      <c r="C204" s="9">
        <v>0</v>
      </c>
      <c r="D204" s="9">
        <v>0</v>
      </c>
      <c r="E204" s="9">
        <v>0</v>
      </c>
      <c r="F204" s="9">
        <f>IFERROR(E204/B204*100,0)</f>
        <v>0</v>
      </c>
      <c r="G204" s="9">
        <f>IFERROR(E204/D204*100,0)</f>
        <v>0</v>
      </c>
    </row>
    <row r="205" spans="1:7" s="3" customFormat="1" ht="12.75" x14ac:dyDescent="0.2">
      <c r="A205" s="8" t="s">
        <v>32</v>
      </c>
      <c r="B205" s="9">
        <v>110500</v>
      </c>
      <c r="C205" s="9">
        <v>0</v>
      </c>
      <c r="D205" s="9">
        <v>0</v>
      </c>
      <c r="E205" s="9">
        <v>0</v>
      </c>
      <c r="F205" s="9">
        <f>IFERROR(E205/B205*100,0)</f>
        <v>0</v>
      </c>
      <c r="G205" s="9">
        <f>IFERROR(E205/D205*100,0)</f>
        <v>0</v>
      </c>
    </row>
    <row r="206" spans="1:7" s="3" customFormat="1" ht="12.75" x14ac:dyDescent="0.2">
      <c r="A206" s="8" t="s">
        <v>38</v>
      </c>
      <c r="B206" s="9">
        <v>110500</v>
      </c>
      <c r="C206" s="9"/>
      <c r="D206" s="9"/>
      <c r="E206" s="9"/>
      <c r="F206" s="9"/>
      <c r="G206" s="9"/>
    </row>
    <row r="207" spans="1:7" s="3" customFormat="1" ht="12.75" x14ac:dyDescent="0.2">
      <c r="A207" s="11" t="s">
        <v>40</v>
      </c>
      <c r="B207" s="12">
        <v>110500</v>
      </c>
      <c r="C207" s="12"/>
      <c r="D207" s="12"/>
      <c r="E207" s="12"/>
      <c r="F207" s="12"/>
      <c r="G207" s="12"/>
    </row>
    <row r="208" spans="1:7" s="46" customFormat="1" ht="12.75" x14ac:dyDescent="0.2">
      <c r="A208" s="76" t="s">
        <v>164</v>
      </c>
      <c r="B208" s="81">
        <v>25244.38</v>
      </c>
      <c r="C208" s="81">
        <v>0</v>
      </c>
      <c r="D208" s="81">
        <v>0</v>
      </c>
      <c r="E208" s="81">
        <v>0</v>
      </c>
      <c r="F208" s="81">
        <f t="shared" ref="F208:F213" si="8">IFERROR(E208/B208*100,0)</f>
        <v>0</v>
      </c>
      <c r="G208" s="81">
        <f t="shared" ref="G208:G213" si="9">IFERROR(E208/D208*100,0)</f>
        <v>0</v>
      </c>
    </row>
    <row r="209" spans="1:7" s="68" customFormat="1" ht="12.75" x14ac:dyDescent="0.2">
      <c r="A209" s="77" t="s">
        <v>163</v>
      </c>
      <c r="B209" s="82">
        <v>25244.38</v>
      </c>
      <c r="C209" s="82">
        <v>0</v>
      </c>
      <c r="D209" s="82">
        <v>0</v>
      </c>
      <c r="E209" s="82">
        <v>0</v>
      </c>
      <c r="F209" s="82">
        <f t="shared" si="8"/>
        <v>0</v>
      </c>
      <c r="G209" s="82">
        <f t="shared" si="9"/>
        <v>0</v>
      </c>
    </row>
    <row r="210" spans="1:7" s="3" customFormat="1" ht="12.75" x14ac:dyDescent="0.2">
      <c r="A210" s="8" t="s">
        <v>162</v>
      </c>
      <c r="B210" s="9">
        <v>25244.38</v>
      </c>
      <c r="C210" s="9">
        <v>0</v>
      </c>
      <c r="D210" s="9">
        <v>0</v>
      </c>
      <c r="E210" s="9">
        <v>0</v>
      </c>
      <c r="F210" s="9">
        <f t="shared" si="8"/>
        <v>0</v>
      </c>
      <c r="G210" s="9">
        <f t="shared" si="9"/>
        <v>0</v>
      </c>
    </row>
    <row r="211" spans="1:7" s="46" customFormat="1" ht="12.75" x14ac:dyDescent="0.2">
      <c r="A211" s="76" t="s">
        <v>119</v>
      </c>
      <c r="B211" s="81">
        <v>9764.5</v>
      </c>
      <c r="C211" s="81">
        <v>0</v>
      </c>
      <c r="D211" s="81">
        <v>0</v>
      </c>
      <c r="E211" s="81">
        <v>0</v>
      </c>
      <c r="F211" s="81">
        <f t="shared" si="8"/>
        <v>0</v>
      </c>
      <c r="G211" s="81">
        <f t="shared" si="9"/>
        <v>0</v>
      </c>
    </row>
    <row r="212" spans="1:7" s="3" customFormat="1" ht="12.75" x14ac:dyDescent="0.2">
      <c r="A212" s="8" t="s">
        <v>24</v>
      </c>
      <c r="B212" s="9">
        <v>9764.5</v>
      </c>
      <c r="C212" s="9">
        <v>0</v>
      </c>
      <c r="D212" s="9">
        <v>0</v>
      </c>
      <c r="E212" s="9">
        <v>0</v>
      </c>
      <c r="F212" s="9">
        <f t="shared" si="8"/>
        <v>0</v>
      </c>
      <c r="G212" s="9">
        <f t="shared" si="9"/>
        <v>0</v>
      </c>
    </row>
    <row r="213" spans="1:7" s="3" customFormat="1" ht="12.75" x14ac:dyDescent="0.2">
      <c r="A213" s="8" t="s">
        <v>25</v>
      </c>
      <c r="B213" s="9">
        <v>9415.02</v>
      </c>
      <c r="C213" s="9">
        <v>0</v>
      </c>
      <c r="D213" s="9">
        <v>0</v>
      </c>
      <c r="E213" s="9">
        <v>0</v>
      </c>
      <c r="F213" s="9">
        <f t="shared" si="8"/>
        <v>0</v>
      </c>
      <c r="G213" s="9">
        <f t="shared" si="9"/>
        <v>0</v>
      </c>
    </row>
    <row r="214" spans="1:7" s="3" customFormat="1" ht="12.75" x14ac:dyDescent="0.2">
      <c r="A214" s="8" t="s">
        <v>26</v>
      </c>
      <c r="B214" s="9">
        <v>6603.27</v>
      </c>
      <c r="C214" s="9"/>
      <c r="D214" s="9"/>
      <c r="E214" s="9"/>
      <c r="F214" s="9"/>
      <c r="G214" s="9"/>
    </row>
    <row r="215" spans="1:7" s="3" customFormat="1" ht="12.75" x14ac:dyDescent="0.2">
      <c r="A215" s="11" t="s">
        <v>27</v>
      </c>
      <c r="B215" s="12">
        <v>6603.27</v>
      </c>
      <c r="C215" s="12"/>
      <c r="D215" s="12"/>
      <c r="E215" s="12"/>
      <c r="F215" s="12"/>
      <c r="G215" s="12"/>
    </row>
    <row r="216" spans="1:7" s="3" customFormat="1" ht="12.75" x14ac:dyDescent="0.2">
      <c r="A216" s="8" t="s">
        <v>28</v>
      </c>
      <c r="B216" s="9">
        <v>1600</v>
      </c>
      <c r="C216" s="9"/>
      <c r="D216" s="9"/>
      <c r="E216" s="9"/>
      <c r="F216" s="9"/>
      <c r="G216" s="9"/>
    </row>
    <row r="217" spans="1:7" s="3" customFormat="1" ht="12.75" x14ac:dyDescent="0.2">
      <c r="A217" s="11" t="s">
        <v>29</v>
      </c>
      <c r="B217" s="12">
        <v>1600</v>
      </c>
      <c r="C217" s="12"/>
      <c r="D217" s="12"/>
      <c r="E217" s="12"/>
      <c r="F217" s="12"/>
      <c r="G217" s="12"/>
    </row>
    <row r="218" spans="1:7" s="3" customFormat="1" ht="12.75" x14ac:dyDescent="0.2">
      <c r="A218" s="8" t="s">
        <v>30</v>
      </c>
      <c r="B218" s="9">
        <v>1211.75</v>
      </c>
      <c r="C218" s="9"/>
      <c r="D218" s="9"/>
      <c r="E218" s="9"/>
      <c r="F218" s="9"/>
      <c r="G218" s="9"/>
    </row>
    <row r="219" spans="1:7" s="3" customFormat="1" ht="12.75" x14ac:dyDescent="0.2">
      <c r="A219" s="11" t="s">
        <v>31</v>
      </c>
      <c r="B219" s="12">
        <v>1211.75</v>
      </c>
      <c r="C219" s="12"/>
      <c r="D219" s="12"/>
      <c r="E219" s="12"/>
      <c r="F219" s="12"/>
      <c r="G219" s="12"/>
    </row>
    <row r="220" spans="1:7" s="3" customFormat="1" ht="12.75" x14ac:dyDescent="0.2">
      <c r="A220" s="8" t="s">
        <v>32</v>
      </c>
      <c r="B220" s="9">
        <v>349.48</v>
      </c>
      <c r="C220" s="9">
        <v>0</v>
      </c>
      <c r="D220" s="9">
        <v>0</v>
      </c>
      <c r="E220" s="9">
        <v>0</v>
      </c>
      <c r="F220" s="9">
        <f>IFERROR(E220/B220*100,0)</f>
        <v>0</v>
      </c>
      <c r="G220" s="9">
        <f>IFERROR(E220/D220*100,0)</f>
        <v>0</v>
      </c>
    </row>
    <row r="221" spans="1:7" s="3" customFormat="1" ht="12.75" x14ac:dyDescent="0.2">
      <c r="A221" s="8" t="s">
        <v>33</v>
      </c>
      <c r="B221" s="9">
        <v>206.98</v>
      </c>
      <c r="C221" s="9"/>
      <c r="D221" s="9"/>
      <c r="E221" s="9"/>
      <c r="F221" s="9"/>
      <c r="G221" s="9"/>
    </row>
    <row r="222" spans="1:7" s="3" customFormat="1" ht="12.75" x14ac:dyDescent="0.2">
      <c r="A222" s="11" t="s">
        <v>35</v>
      </c>
      <c r="B222" s="12">
        <v>206.98</v>
      </c>
      <c r="C222" s="12"/>
      <c r="D222" s="12"/>
      <c r="E222" s="12"/>
      <c r="F222" s="12"/>
      <c r="G222" s="12"/>
    </row>
    <row r="223" spans="1:7" s="3" customFormat="1" ht="12.75" x14ac:dyDescent="0.2">
      <c r="A223" s="8" t="s">
        <v>45</v>
      </c>
      <c r="B223" s="9">
        <v>142.5</v>
      </c>
      <c r="C223" s="9"/>
      <c r="D223" s="9"/>
      <c r="E223" s="9"/>
      <c r="F223" s="9"/>
      <c r="G223" s="9"/>
    </row>
    <row r="224" spans="1:7" s="3" customFormat="1" ht="12.75" x14ac:dyDescent="0.2">
      <c r="A224" s="11" t="s">
        <v>51</v>
      </c>
      <c r="B224" s="12">
        <v>142.5</v>
      </c>
      <c r="C224" s="12"/>
      <c r="D224" s="12"/>
      <c r="E224" s="12"/>
      <c r="F224" s="12"/>
      <c r="G224" s="12"/>
    </row>
    <row r="225" spans="1:7" s="46" customFormat="1" ht="12.75" x14ac:dyDescent="0.2">
      <c r="A225" s="76" t="s">
        <v>123</v>
      </c>
      <c r="B225" s="81">
        <v>2179.88</v>
      </c>
      <c r="C225" s="81">
        <v>0</v>
      </c>
      <c r="D225" s="81">
        <v>0</v>
      </c>
      <c r="E225" s="81">
        <v>0</v>
      </c>
      <c r="F225" s="81">
        <f>IFERROR(E225/B225*100,0)</f>
        <v>0</v>
      </c>
      <c r="G225" s="81">
        <f>IFERROR(E225/D225*100,0)</f>
        <v>0</v>
      </c>
    </row>
    <row r="226" spans="1:7" s="3" customFormat="1" ht="12.75" x14ac:dyDescent="0.2">
      <c r="A226" s="8" t="s">
        <v>24</v>
      </c>
      <c r="B226" s="9">
        <v>2179.88</v>
      </c>
      <c r="C226" s="9">
        <v>0</v>
      </c>
      <c r="D226" s="9">
        <v>0</v>
      </c>
      <c r="E226" s="9">
        <v>0</v>
      </c>
      <c r="F226" s="9">
        <f>IFERROR(E226/B226*100,0)</f>
        <v>0</v>
      </c>
      <c r="G226" s="9">
        <f>IFERROR(E226/D226*100,0)</f>
        <v>0</v>
      </c>
    </row>
    <row r="227" spans="1:7" s="3" customFormat="1" ht="12.75" x14ac:dyDescent="0.2">
      <c r="A227" s="8" t="s">
        <v>25</v>
      </c>
      <c r="B227" s="9">
        <v>2179.88</v>
      </c>
      <c r="C227" s="9">
        <v>0</v>
      </c>
      <c r="D227" s="9">
        <v>0</v>
      </c>
      <c r="E227" s="9">
        <v>0</v>
      </c>
      <c r="F227" s="9">
        <f>IFERROR(E227/B227*100,0)</f>
        <v>0</v>
      </c>
      <c r="G227" s="9">
        <f>IFERROR(E227/D227*100,0)</f>
        <v>0</v>
      </c>
    </row>
    <row r="228" spans="1:7" s="3" customFormat="1" ht="12.75" x14ac:dyDescent="0.2">
      <c r="A228" s="8" t="s">
        <v>26</v>
      </c>
      <c r="B228" s="9">
        <v>1690.24</v>
      </c>
      <c r="C228" s="9"/>
      <c r="D228" s="9"/>
      <c r="E228" s="9"/>
      <c r="F228" s="9"/>
      <c r="G228" s="9"/>
    </row>
    <row r="229" spans="1:7" s="3" customFormat="1" ht="12.75" x14ac:dyDescent="0.2">
      <c r="A229" s="11" t="s">
        <v>27</v>
      </c>
      <c r="B229" s="12">
        <v>1690.24</v>
      </c>
      <c r="C229" s="12"/>
      <c r="D229" s="12"/>
      <c r="E229" s="12"/>
      <c r="F229" s="12"/>
      <c r="G229" s="12"/>
    </row>
    <row r="230" spans="1:7" s="3" customFormat="1" ht="12.75" x14ac:dyDescent="0.2">
      <c r="A230" s="8" t="s">
        <v>28</v>
      </c>
      <c r="B230" s="9">
        <v>300</v>
      </c>
      <c r="C230" s="9"/>
      <c r="D230" s="9"/>
      <c r="E230" s="9"/>
      <c r="F230" s="9"/>
      <c r="G230" s="9"/>
    </row>
    <row r="231" spans="1:7" s="3" customFormat="1" ht="12.75" x14ac:dyDescent="0.2">
      <c r="A231" s="11" t="s">
        <v>29</v>
      </c>
      <c r="B231" s="12">
        <v>300</v>
      </c>
      <c r="C231" s="12"/>
      <c r="D231" s="12"/>
      <c r="E231" s="12"/>
      <c r="F231" s="12"/>
      <c r="G231" s="12"/>
    </row>
    <row r="232" spans="1:7" s="3" customFormat="1" ht="12.75" x14ac:dyDescent="0.2">
      <c r="A232" s="8" t="s">
        <v>30</v>
      </c>
      <c r="B232" s="9">
        <v>189.64</v>
      </c>
      <c r="C232" s="9"/>
      <c r="D232" s="9"/>
      <c r="E232" s="9"/>
      <c r="F232" s="9"/>
      <c r="G232" s="9"/>
    </row>
    <row r="233" spans="1:7" s="3" customFormat="1" ht="12.75" x14ac:dyDescent="0.2">
      <c r="A233" s="11" t="s">
        <v>31</v>
      </c>
      <c r="B233" s="12">
        <v>189.64</v>
      </c>
      <c r="C233" s="12"/>
      <c r="D233" s="12"/>
      <c r="E233" s="12"/>
      <c r="F233" s="12"/>
      <c r="G233" s="12"/>
    </row>
    <row r="234" spans="1:7" s="46" customFormat="1" ht="12.75" x14ac:dyDescent="0.2">
      <c r="A234" s="76" t="s">
        <v>126</v>
      </c>
      <c r="B234" s="81">
        <v>13300</v>
      </c>
      <c r="C234" s="81">
        <v>0</v>
      </c>
      <c r="D234" s="81">
        <v>0</v>
      </c>
      <c r="E234" s="81">
        <v>0</v>
      </c>
      <c r="F234" s="81">
        <f>IFERROR(E234/B234*100,0)</f>
        <v>0</v>
      </c>
      <c r="G234" s="81">
        <f>IFERROR(E234/D234*100,0)</f>
        <v>0</v>
      </c>
    </row>
    <row r="235" spans="1:7" s="3" customFormat="1" ht="12.75" x14ac:dyDescent="0.2">
      <c r="A235" s="8" t="s">
        <v>24</v>
      </c>
      <c r="B235" s="9">
        <v>13300</v>
      </c>
      <c r="C235" s="9">
        <v>0</v>
      </c>
      <c r="D235" s="9">
        <v>0</v>
      </c>
      <c r="E235" s="9">
        <v>0</v>
      </c>
      <c r="F235" s="9">
        <f>IFERROR(E235/B235*100,0)</f>
        <v>0</v>
      </c>
      <c r="G235" s="9">
        <f>IFERROR(E235/D235*100,0)</f>
        <v>0</v>
      </c>
    </row>
    <row r="236" spans="1:7" s="3" customFormat="1" ht="12.75" x14ac:dyDescent="0.2">
      <c r="A236" s="8" t="s">
        <v>25</v>
      </c>
      <c r="B236" s="9">
        <v>13300</v>
      </c>
      <c r="C236" s="9">
        <v>0</v>
      </c>
      <c r="D236" s="9">
        <v>0</v>
      </c>
      <c r="E236" s="9">
        <v>0</v>
      </c>
      <c r="F236" s="9">
        <f>IFERROR(E236/B236*100,0)</f>
        <v>0</v>
      </c>
      <c r="G236" s="9">
        <f>IFERROR(E236/D236*100,0)</f>
        <v>0</v>
      </c>
    </row>
    <row r="237" spans="1:7" s="3" customFormat="1" ht="12.75" x14ac:dyDescent="0.2">
      <c r="A237" s="8" t="s">
        <v>26</v>
      </c>
      <c r="B237" s="9">
        <v>11000</v>
      </c>
      <c r="C237" s="9"/>
      <c r="D237" s="9"/>
      <c r="E237" s="9"/>
      <c r="F237" s="9"/>
      <c r="G237" s="9"/>
    </row>
    <row r="238" spans="1:7" s="3" customFormat="1" ht="12.75" x14ac:dyDescent="0.2">
      <c r="A238" s="11" t="s">
        <v>27</v>
      </c>
      <c r="B238" s="12">
        <v>11000</v>
      </c>
      <c r="C238" s="12"/>
      <c r="D238" s="12"/>
      <c r="E238" s="12"/>
      <c r="F238" s="12"/>
      <c r="G238" s="12"/>
    </row>
    <row r="239" spans="1:7" s="3" customFormat="1" ht="12.75" x14ac:dyDescent="0.2">
      <c r="A239" s="8" t="s">
        <v>28</v>
      </c>
      <c r="B239" s="9">
        <v>1000</v>
      </c>
      <c r="C239" s="9"/>
      <c r="D239" s="9"/>
      <c r="E239" s="9"/>
      <c r="F239" s="9"/>
      <c r="G239" s="9"/>
    </row>
    <row r="240" spans="1:7" s="3" customFormat="1" ht="12.75" x14ac:dyDescent="0.2">
      <c r="A240" s="11" t="s">
        <v>29</v>
      </c>
      <c r="B240" s="12">
        <v>1000</v>
      </c>
      <c r="C240" s="12"/>
      <c r="D240" s="12"/>
      <c r="E240" s="12"/>
      <c r="F240" s="12"/>
      <c r="G240" s="12"/>
    </row>
    <row r="241" spans="1:7" s="3" customFormat="1" ht="12.75" x14ac:dyDescent="0.2">
      <c r="A241" s="8" t="s">
        <v>30</v>
      </c>
      <c r="B241" s="9">
        <v>1300</v>
      </c>
      <c r="C241" s="9"/>
      <c r="D241" s="9"/>
      <c r="E241" s="9"/>
      <c r="F241" s="9"/>
      <c r="G241" s="9"/>
    </row>
    <row r="242" spans="1:7" s="3" customFormat="1" ht="12.75" x14ac:dyDescent="0.2">
      <c r="A242" s="11" t="s">
        <v>31</v>
      </c>
      <c r="B242" s="12">
        <v>1300</v>
      </c>
      <c r="C242" s="12"/>
      <c r="D242" s="12"/>
      <c r="E242" s="12"/>
      <c r="F242" s="12"/>
      <c r="G242" s="12"/>
    </row>
    <row r="243" spans="1:7" s="46" customFormat="1" ht="12.75" x14ac:dyDescent="0.2">
      <c r="A243" s="76" t="s">
        <v>161</v>
      </c>
      <c r="B243" s="81">
        <v>1980358.76</v>
      </c>
      <c r="C243" s="81">
        <v>0</v>
      </c>
      <c r="D243" s="81">
        <v>0</v>
      </c>
      <c r="E243" s="81">
        <v>0</v>
      </c>
      <c r="F243" s="81">
        <f t="shared" ref="F243:F248" si="10">IFERROR(E243/B243*100,0)</f>
        <v>0</v>
      </c>
      <c r="G243" s="81">
        <f t="shared" ref="G243:G248" si="11">IFERROR(E243/D243*100,0)</f>
        <v>0</v>
      </c>
    </row>
    <row r="244" spans="1:7" s="68" customFormat="1" ht="12.75" x14ac:dyDescent="0.2">
      <c r="A244" s="77" t="s">
        <v>160</v>
      </c>
      <c r="B244" s="82">
        <v>1980358.76</v>
      </c>
      <c r="C244" s="82">
        <v>0</v>
      </c>
      <c r="D244" s="82">
        <v>0</v>
      </c>
      <c r="E244" s="82">
        <v>0</v>
      </c>
      <c r="F244" s="82">
        <f t="shared" si="10"/>
        <v>0</v>
      </c>
      <c r="G244" s="82">
        <f t="shared" si="11"/>
        <v>0</v>
      </c>
    </row>
    <row r="245" spans="1:7" s="3" customFormat="1" ht="12.75" x14ac:dyDescent="0.2">
      <c r="A245" s="8" t="s">
        <v>159</v>
      </c>
      <c r="B245" s="9">
        <v>1980358.76</v>
      </c>
      <c r="C245" s="9">
        <v>0</v>
      </c>
      <c r="D245" s="9">
        <v>0</v>
      </c>
      <c r="E245" s="9">
        <v>0</v>
      </c>
      <c r="F245" s="9">
        <f t="shared" si="10"/>
        <v>0</v>
      </c>
      <c r="G245" s="9">
        <f t="shared" si="11"/>
        <v>0</v>
      </c>
    </row>
    <row r="246" spans="1:7" s="46" customFormat="1" ht="25.5" x14ac:dyDescent="0.2">
      <c r="A246" s="76" t="s">
        <v>124</v>
      </c>
      <c r="B246" s="81">
        <v>1980358.76</v>
      </c>
      <c r="C246" s="81">
        <v>0</v>
      </c>
      <c r="D246" s="81">
        <v>0</v>
      </c>
      <c r="E246" s="81">
        <v>0</v>
      </c>
      <c r="F246" s="81">
        <f t="shared" si="10"/>
        <v>0</v>
      </c>
      <c r="G246" s="81">
        <f t="shared" si="11"/>
        <v>0</v>
      </c>
    </row>
    <row r="247" spans="1:7" s="3" customFormat="1" ht="12.75" x14ac:dyDescent="0.2">
      <c r="A247" s="8" t="s">
        <v>24</v>
      </c>
      <c r="B247" s="9">
        <v>1980358.76</v>
      </c>
      <c r="C247" s="9">
        <v>0</v>
      </c>
      <c r="D247" s="9">
        <v>0</v>
      </c>
      <c r="E247" s="9">
        <v>0</v>
      </c>
      <c r="F247" s="9">
        <f t="shared" si="10"/>
        <v>0</v>
      </c>
      <c r="G247" s="9">
        <f t="shared" si="11"/>
        <v>0</v>
      </c>
    </row>
    <row r="248" spans="1:7" s="3" customFormat="1" ht="12.75" x14ac:dyDescent="0.2">
      <c r="A248" s="8" t="s">
        <v>25</v>
      </c>
      <c r="B248" s="9">
        <v>1946427.21</v>
      </c>
      <c r="C248" s="9">
        <v>0</v>
      </c>
      <c r="D248" s="9">
        <v>0</v>
      </c>
      <c r="E248" s="9">
        <v>0</v>
      </c>
      <c r="F248" s="9">
        <f t="shared" si="10"/>
        <v>0</v>
      </c>
      <c r="G248" s="9">
        <f t="shared" si="11"/>
        <v>0</v>
      </c>
    </row>
    <row r="249" spans="1:7" s="3" customFormat="1" ht="12.75" x14ac:dyDescent="0.2">
      <c r="A249" s="8" t="s">
        <v>26</v>
      </c>
      <c r="B249" s="9">
        <v>1610850.97</v>
      </c>
      <c r="C249" s="9"/>
      <c r="D249" s="9"/>
      <c r="E249" s="9"/>
      <c r="F249" s="9"/>
      <c r="G249" s="9"/>
    </row>
    <row r="250" spans="1:7" s="3" customFormat="1" ht="12.75" x14ac:dyDescent="0.2">
      <c r="A250" s="11" t="s">
        <v>27</v>
      </c>
      <c r="B250" s="12">
        <v>1610850.97</v>
      </c>
      <c r="C250" s="12"/>
      <c r="D250" s="12"/>
      <c r="E250" s="12"/>
      <c r="F250" s="12"/>
      <c r="G250" s="12"/>
    </row>
    <row r="251" spans="1:7" s="3" customFormat="1" ht="12.75" x14ac:dyDescent="0.2">
      <c r="A251" s="8" t="s">
        <v>28</v>
      </c>
      <c r="B251" s="9">
        <v>69830.850000000006</v>
      </c>
      <c r="C251" s="9"/>
      <c r="D251" s="9"/>
      <c r="E251" s="9"/>
      <c r="F251" s="9"/>
      <c r="G251" s="9"/>
    </row>
    <row r="252" spans="1:7" s="3" customFormat="1" ht="12.75" x14ac:dyDescent="0.2">
      <c r="A252" s="11" t="s">
        <v>29</v>
      </c>
      <c r="B252" s="12">
        <v>69830.850000000006</v>
      </c>
      <c r="C252" s="12"/>
      <c r="D252" s="12"/>
      <c r="E252" s="12"/>
      <c r="F252" s="12"/>
      <c r="G252" s="12"/>
    </row>
    <row r="253" spans="1:7" s="3" customFormat="1" ht="12.75" x14ac:dyDescent="0.2">
      <c r="A253" s="8" t="s">
        <v>30</v>
      </c>
      <c r="B253" s="9">
        <v>265745.39</v>
      </c>
      <c r="C253" s="9"/>
      <c r="D253" s="9"/>
      <c r="E253" s="9"/>
      <c r="F253" s="9"/>
      <c r="G253" s="9"/>
    </row>
    <row r="254" spans="1:7" s="3" customFormat="1" ht="12.75" x14ac:dyDescent="0.2">
      <c r="A254" s="11" t="s">
        <v>31</v>
      </c>
      <c r="B254" s="12">
        <v>265745.39</v>
      </c>
      <c r="C254" s="12"/>
      <c r="D254" s="12"/>
      <c r="E254" s="12"/>
      <c r="F254" s="12"/>
      <c r="G254" s="12"/>
    </row>
    <row r="255" spans="1:7" s="3" customFormat="1" ht="12.75" x14ac:dyDescent="0.2">
      <c r="A255" s="8" t="s">
        <v>32</v>
      </c>
      <c r="B255" s="9">
        <v>33931.550000000003</v>
      </c>
      <c r="C255" s="9">
        <v>0</v>
      </c>
      <c r="D255" s="9">
        <v>0</v>
      </c>
      <c r="E255" s="9">
        <v>0</v>
      </c>
      <c r="F255" s="9">
        <f>IFERROR(E255/B255*100,0)</f>
        <v>0</v>
      </c>
      <c r="G255" s="9">
        <f>IFERROR(E255/D255*100,0)</f>
        <v>0</v>
      </c>
    </row>
    <row r="256" spans="1:7" s="3" customFormat="1" ht="12.75" x14ac:dyDescent="0.2">
      <c r="A256" s="8" t="s">
        <v>33</v>
      </c>
      <c r="B256" s="9">
        <v>29059.55</v>
      </c>
      <c r="C256" s="9"/>
      <c r="D256" s="9"/>
      <c r="E256" s="9"/>
      <c r="F256" s="9"/>
      <c r="G256" s="9"/>
    </row>
    <row r="257" spans="1:7" s="3" customFormat="1" ht="12.75" x14ac:dyDescent="0.2">
      <c r="A257" s="11" t="s">
        <v>35</v>
      </c>
      <c r="B257" s="12">
        <v>29059.55</v>
      </c>
      <c r="C257" s="12"/>
      <c r="D257" s="12"/>
      <c r="E257" s="12"/>
      <c r="F257" s="12"/>
      <c r="G257" s="12"/>
    </row>
    <row r="258" spans="1:7" s="3" customFormat="1" ht="12.75" x14ac:dyDescent="0.2">
      <c r="A258" s="8" t="s">
        <v>45</v>
      </c>
      <c r="B258" s="9">
        <v>4032</v>
      </c>
      <c r="C258" s="9"/>
      <c r="D258" s="9"/>
      <c r="E258" s="9"/>
      <c r="F258" s="9"/>
      <c r="G258" s="9"/>
    </row>
    <row r="259" spans="1:7" s="3" customFormat="1" ht="12.75" x14ac:dyDescent="0.2">
      <c r="A259" s="11" t="s">
        <v>54</v>
      </c>
      <c r="B259" s="12">
        <v>4032</v>
      </c>
      <c r="C259" s="12"/>
      <c r="D259" s="12"/>
      <c r="E259" s="12"/>
      <c r="F259" s="12"/>
      <c r="G259" s="12"/>
    </row>
    <row r="260" spans="1:7" s="3" customFormat="1" ht="12.75" x14ac:dyDescent="0.2">
      <c r="A260" s="8" t="s">
        <v>55</v>
      </c>
      <c r="B260" s="9">
        <v>840</v>
      </c>
      <c r="C260" s="9"/>
      <c r="D260" s="9"/>
      <c r="E260" s="9"/>
      <c r="F260" s="9"/>
      <c r="G260" s="9"/>
    </row>
    <row r="261" spans="1:7" s="3" customFormat="1" ht="12.75" x14ac:dyDescent="0.2">
      <c r="A261" s="11" t="s">
        <v>59</v>
      </c>
      <c r="B261" s="12">
        <v>840</v>
      </c>
      <c r="C261" s="12"/>
      <c r="D261" s="12"/>
      <c r="E261" s="12"/>
      <c r="F261" s="12"/>
      <c r="G261" s="12"/>
    </row>
    <row r="262" spans="1:7" s="70" customFormat="1" ht="12.75" x14ac:dyDescent="0.2">
      <c r="A262" s="74" t="s">
        <v>183</v>
      </c>
      <c r="B262" s="79">
        <v>0</v>
      </c>
      <c r="C262" s="79">
        <v>2940708</v>
      </c>
      <c r="D262" s="79">
        <v>3190165.33</v>
      </c>
      <c r="E262" s="79">
        <v>3106487.33</v>
      </c>
      <c r="F262" s="79">
        <f t="shared" ref="F262:F269" si="12">IFERROR(E262/B262*100,0)</f>
        <v>0</v>
      </c>
      <c r="G262" s="79">
        <f t="shared" ref="G262:G269" si="13">IFERROR(E262/D262*100,0)</f>
        <v>97.377001147460902</v>
      </c>
    </row>
    <row r="263" spans="1:7" s="69" customFormat="1" ht="12.75" x14ac:dyDescent="0.2">
      <c r="A263" s="75" t="s">
        <v>182</v>
      </c>
      <c r="B263" s="80">
        <v>0</v>
      </c>
      <c r="C263" s="80">
        <v>2940708</v>
      </c>
      <c r="D263" s="80">
        <v>3190165.33</v>
      </c>
      <c r="E263" s="80">
        <v>3106487.33</v>
      </c>
      <c r="F263" s="80">
        <f t="shared" si="12"/>
        <v>0</v>
      </c>
      <c r="G263" s="80">
        <f t="shared" si="13"/>
        <v>97.377001147460902</v>
      </c>
    </row>
    <row r="264" spans="1:7" s="46" customFormat="1" ht="12.75" x14ac:dyDescent="0.2">
      <c r="A264" s="76" t="s">
        <v>181</v>
      </c>
      <c r="B264" s="81">
        <v>0</v>
      </c>
      <c r="C264" s="81">
        <v>224792</v>
      </c>
      <c r="D264" s="81">
        <v>271969.33</v>
      </c>
      <c r="E264" s="81">
        <v>271969.28000000003</v>
      </c>
      <c r="F264" s="81">
        <f t="shared" si="12"/>
        <v>0</v>
      </c>
      <c r="G264" s="81">
        <f t="shared" si="13"/>
        <v>99.999981615574086</v>
      </c>
    </row>
    <row r="265" spans="1:7" s="68" customFormat="1" ht="12.75" x14ac:dyDescent="0.2">
      <c r="A265" s="77" t="s">
        <v>180</v>
      </c>
      <c r="B265" s="82">
        <v>0</v>
      </c>
      <c r="C265" s="82">
        <v>39072</v>
      </c>
      <c r="D265" s="82">
        <v>38004</v>
      </c>
      <c r="E265" s="82">
        <v>38004</v>
      </c>
      <c r="F265" s="82">
        <f t="shared" si="12"/>
        <v>0</v>
      </c>
      <c r="G265" s="82">
        <f t="shared" si="13"/>
        <v>100</v>
      </c>
    </row>
    <row r="266" spans="1:7" s="3" customFormat="1" ht="12.75" x14ac:dyDescent="0.2">
      <c r="A266" s="8" t="s">
        <v>159</v>
      </c>
      <c r="B266" s="9">
        <v>0</v>
      </c>
      <c r="C266" s="9">
        <v>39072</v>
      </c>
      <c r="D266" s="9">
        <v>38004</v>
      </c>
      <c r="E266" s="9">
        <v>38004</v>
      </c>
      <c r="F266" s="9">
        <f t="shared" si="12"/>
        <v>0</v>
      </c>
      <c r="G266" s="9">
        <f t="shared" si="13"/>
        <v>100</v>
      </c>
    </row>
    <row r="267" spans="1:7" s="46" customFormat="1" ht="12.75" x14ac:dyDescent="0.2">
      <c r="A267" s="76" t="s">
        <v>123</v>
      </c>
      <c r="B267" s="81">
        <v>0</v>
      </c>
      <c r="C267" s="81">
        <v>39072</v>
      </c>
      <c r="D267" s="81">
        <v>38004</v>
      </c>
      <c r="E267" s="81">
        <v>38004</v>
      </c>
      <c r="F267" s="81">
        <f t="shared" si="12"/>
        <v>0</v>
      </c>
      <c r="G267" s="81">
        <f t="shared" si="13"/>
        <v>100</v>
      </c>
    </row>
    <row r="268" spans="1:7" s="3" customFormat="1" ht="12.75" x14ac:dyDescent="0.2">
      <c r="A268" s="8" t="s">
        <v>24</v>
      </c>
      <c r="B268" s="9">
        <v>0</v>
      </c>
      <c r="C268" s="9">
        <v>39072</v>
      </c>
      <c r="D268" s="9">
        <v>38004</v>
      </c>
      <c r="E268" s="9">
        <v>38004</v>
      </c>
      <c r="F268" s="9">
        <f t="shared" si="12"/>
        <v>0</v>
      </c>
      <c r="G268" s="9">
        <f t="shared" si="13"/>
        <v>100</v>
      </c>
    </row>
    <row r="269" spans="1:7" s="3" customFormat="1" ht="12.75" x14ac:dyDescent="0.2">
      <c r="A269" s="8" t="s">
        <v>32</v>
      </c>
      <c r="B269" s="9">
        <v>0</v>
      </c>
      <c r="C269" s="9">
        <v>38572</v>
      </c>
      <c r="D269" s="9">
        <v>37842.699999999997</v>
      </c>
      <c r="E269" s="9">
        <v>37842.699999999997</v>
      </c>
      <c r="F269" s="9">
        <f t="shared" si="12"/>
        <v>0</v>
      </c>
      <c r="G269" s="9">
        <f t="shared" si="13"/>
        <v>100</v>
      </c>
    </row>
    <row r="270" spans="1:7" s="3" customFormat="1" ht="12.75" x14ac:dyDescent="0.2">
      <c r="A270" s="8" t="s">
        <v>33</v>
      </c>
      <c r="B270" s="9"/>
      <c r="C270" s="9"/>
      <c r="D270" s="9"/>
      <c r="E270" s="9">
        <v>3768.18</v>
      </c>
      <c r="F270" s="9"/>
      <c r="G270" s="9"/>
    </row>
    <row r="271" spans="1:7" s="3" customFormat="1" ht="12.75" x14ac:dyDescent="0.2">
      <c r="A271" s="11" t="s">
        <v>34</v>
      </c>
      <c r="B271" s="12"/>
      <c r="C271" s="12"/>
      <c r="D271" s="12"/>
      <c r="E271" s="12">
        <v>1611.58</v>
      </c>
      <c r="F271" s="12"/>
      <c r="G271" s="12"/>
    </row>
    <row r="272" spans="1:7" s="3" customFormat="1" ht="12.75" x14ac:dyDescent="0.2">
      <c r="A272" s="11" t="s">
        <v>36</v>
      </c>
      <c r="B272" s="12"/>
      <c r="C272" s="12"/>
      <c r="D272" s="12"/>
      <c r="E272" s="12">
        <v>135</v>
      </c>
      <c r="F272" s="12"/>
      <c r="G272" s="12"/>
    </row>
    <row r="273" spans="1:7" s="3" customFormat="1" ht="12.75" x14ac:dyDescent="0.2">
      <c r="A273" s="11" t="s">
        <v>37</v>
      </c>
      <c r="B273" s="12"/>
      <c r="C273" s="12"/>
      <c r="D273" s="12"/>
      <c r="E273" s="12">
        <v>2021.6</v>
      </c>
      <c r="F273" s="12"/>
      <c r="G273" s="12"/>
    </row>
    <row r="274" spans="1:7" s="3" customFormat="1" ht="12.75" x14ac:dyDescent="0.2">
      <c r="A274" s="8" t="s">
        <v>38</v>
      </c>
      <c r="B274" s="9"/>
      <c r="C274" s="9"/>
      <c r="D274" s="9"/>
      <c r="E274" s="9">
        <v>13774.52</v>
      </c>
      <c r="F274" s="9"/>
      <c r="G274" s="9"/>
    </row>
    <row r="275" spans="1:7" s="3" customFormat="1" ht="12.75" x14ac:dyDescent="0.2">
      <c r="A275" s="11" t="s">
        <v>39</v>
      </c>
      <c r="B275" s="12"/>
      <c r="C275" s="12"/>
      <c r="D275" s="12"/>
      <c r="E275" s="12">
        <v>9533.4599999999991</v>
      </c>
      <c r="F275" s="12"/>
      <c r="G275" s="12"/>
    </row>
    <row r="276" spans="1:7" s="3" customFormat="1" ht="12.75" x14ac:dyDescent="0.2">
      <c r="A276" s="11" t="s">
        <v>41</v>
      </c>
      <c r="B276" s="12"/>
      <c r="C276" s="12"/>
      <c r="D276" s="12"/>
      <c r="E276" s="12">
        <v>252.42</v>
      </c>
      <c r="F276" s="12"/>
      <c r="G276" s="12"/>
    </row>
    <row r="277" spans="1:7" s="3" customFormat="1" ht="12.75" x14ac:dyDescent="0.2">
      <c r="A277" s="11" t="s">
        <v>42</v>
      </c>
      <c r="B277" s="12"/>
      <c r="C277" s="12"/>
      <c r="D277" s="12"/>
      <c r="E277" s="12">
        <v>2709.39</v>
      </c>
      <c r="F277" s="12"/>
      <c r="G277" s="12"/>
    </row>
    <row r="278" spans="1:7" s="3" customFormat="1" ht="12.75" x14ac:dyDescent="0.2">
      <c r="A278" s="11" t="s">
        <v>43</v>
      </c>
      <c r="B278" s="12"/>
      <c r="C278" s="12"/>
      <c r="D278" s="12"/>
      <c r="E278" s="12">
        <v>1279.25</v>
      </c>
      <c r="F278" s="12"/>
      <c r="G278" s="12"/>
    </row>
    <row r="279" spans="1:7" s="3" customFormat="1" ht="12.75" x14ac:dyDescent="0.2">
      <c r="A279" s="8" t="s">
        <v>45</v>
      </c>
      <c r="B279" s="9"/>
      <c r="C279" s="9"/>
      <c r="D279" s="9"/>
      <c r="E279" s="9">
        <v>18000</v>
      </c>
      <c r="F279" s="9"/>
      <c r="G279" s="9"/>
    </row>
    <row r="280" spans="1:7" s="3" customFormat="1" ht="12.75" x14ac:dyDescent="0.2">
      <c r="A280" s="11" t="s">
        <v>46</v>
      </c>
      <c r="B280" s="12"/>
      <c r="C280" s="12"/>
      <c r="D280" s="12"/>
      <c r="E280" s="12">
        <v>4147.8</v>
      </c>
      <c r="F280" s="12"/>
      <c r="G280" s="12"/>
    </row>
    <row r="281" spans="1:7" s="3" customFormat="1" ht="12.75" x14ac:dyDescent="0.2">
      <c r="A281" s="11" t="s">
        <v>47</v>
      </c>
      <c r="B281" s="12"/>
      <c r="C281" s="12"/>
      <c r="D281" s="12"/>
      <c r="E281" s="12">
        <v>1247.24</v>
      </c>
      <c r="F281" s="12"/>
      <c r="G281" s="12"/>
    </row>
    <row r="282" spans="1:7" s="3" customFormat="1" ht="12.75" x14ac:dyDescent="0.2">
      <c r="A282" s="11" t="s">
        <v>49</v>
      </c>
      <c r="B282" s="12"/>
      <c r="C282" s="12"/>
      <c r="D282" s="12"/>
      <c r="E282" s="12">
        <v>6946.95</v>
      </c>
      <c r="F282" s="12"/>
      <c r="G282" s="12"/>
    </row>
    <row r="283" spans="1:7" s="3" customFormat="1" ht="12.75" x14ac:dyDescent="0.2">
      <c r="A283" s="11" t="s">
        <v>50</v>
      </c>
      <c r="B283" s="12"/>
      <c r="C283" s="12"/>
      <c r="D283" s="12"/>
      <c r="E283" s="12">
        <v>2040</v>
      </c>
      <c r="F283" s="12"/>
      <c r="G283" s="12"/>
    </row>
    <row r="284" spans="1:7" s="3" customFormat="1" ht="12.75" x14ac:dyDescent="0.2">
      <c r="A284" s="11" t="s">
        <v>51</v>
      </c>
      <c r="B284" s="12"/>
      <c r="C284" s="12"/>
      <c r="D284" s="12"/>
      <c r="E284" s="12">
        <v>880.37</v>
      </c>
      <c r="F284" s="12"/>
      <c r="G284" s="12"/>
    </row>
    <row r="285" spans="1:7" s="3" customFormat="1" ht="12.75" x14ac:dyDescent="0.2">
      <c r="A285" s="11" t="s">
        <v>52</v>
      </c>
      <c r="B285" s="12"/>
      <c r="C285" s="12"/>
      <c r="D285" s="12"/>
      <c r="E285" s="12">
        <v>508.69</v>
      </c>
      <c r="F285" s="12"/>
      <c r="G285" s="12"/>
    </row>
    <row r="286" spans="1:7" s="3" customFormat="1" ht="12.75" x14ac:dyDescent="0.2">
      <c r="A286" s="11" t="s">
        <v>53</v>
      </c>
      <c r="B286" s="12"/>
      <c r="C286" s="12"/>
      <c r="D286" s="12"/>
      <c r="E286" s="12">
        <v>2191.15</v>
      </c>
      <c r="F286" s="12"/>
      <c r="G286" s="12"/>
    </row>
    <row r="287" spans="1:7" s="3" customFormat="1" ht="12.75" x14ac:dyDescent="0.2">
      <c r="A287" s="11" t="s">
        <v>54</v>
      </c>
      <c r="B287" s="12"/>
      <c r="C287" s="12"/>
      <c r="D287" s="12"/>
      <c r="E287" s="12">
        <v>37.799999999999997</v>
      </c>
      <c r="F287" s="12"/>
      <c r="G287" s="12"/>
    </row>
    <row r="288" spans="1:7" s="3" customFormat="1" ht="12.75" x14ac:dyDescent="0.2">
      <c r="A288" s="8" t="s">
        <v>55</v>
      </c>
      <c r="B288" s="9"/>
      <c r="C288" s="9"/>
      <c r="D288" s="9"/>
      <c r="E288" s="9">
        <v>2300</v>
      </c>
      <c r="F288" s="9"/>
      <c r="G288" s="9"/>
    </row>
    <row r="289" spans="1:7" s="3" customFormat="1" ht="12.75" x14ac:dyDescent="0.2">
      <c r="A289" s="11" t="s">
        <v>56</v>
      </c>
      <c r="B289" s="12"/>
      <c r="C289" s="12"/>
      <c r="D289" s="12"/>
      <c r="E289" s="12">
        <v>753.15</v>
      </c>
      <c r="F289" s="12"/>
      <c r="G289" s="12"/>
    </row>
    <row r="290" spans="1:7" s="3" customFormat="1" ht="12.75" x14ac:dyDescent="0.2">
      <c r="A290" s="11" t="s">
        <v>58</v>
      </c>
      <c r="B290" s="12"/>
      <c r="C290" s="12"/>
      <c r="D290" s="12"/>
      <c r="E290" s="12">
        <v>195</v>
      </c>
      <c r="F290" s="12"/>
      <c r="G290" s="12"/>
    </row>
    <row r="291" spans="1:7" s="3" customFormat="1" ht="12.75" x14ac:dyDescent="0.2">
      <c r="A291" s="11" t="s">
        <v>59</v>
      </c>
      <c r="B291" s="12"/>
      <c r="C291" s="12"/>
      <c r="D291" s="12"/>
      <c r="E291" s="12">
        <v>279.77</v>
      </c>
      <c r="F291" s="12"/>
      <c r="G291" s="12"/>
    </row>
    <row r="292" spans="1:7" s="3" customFormat="1" ht="12.75" x14ac:dyDescent="0.2">
      <c r="A292" s="11" t="s">
        <v>60</v>
      </c>
      <c r="B292" s="12"/>
      <c r="C292" s="12"/>
      <c r="D292" s="12"/>
      <c r="E292" s="12">
        <v>1072.08</v>
      </c>
      <c r="F292" s="12"/>
      <c r="G292" s="12"/>
    </row>
    <row r="293" spans="1:7" s="3" customFormat="1" ht="12.75" x14ac:dyDescent="0.2">
      <c r="A293" s="8" t="s">
        <v>61</v>
      </c>
      <c r="B293" s="9">
        <v>0</v>
      </c>
      <c r="C293" s="9">
        <v>500</v>
      </c>
      <c r="D293" s="9">
        <v>161.30000000000001</v>
      </c>
      <c r="E293" s="9">
        <v>161.30000000000001</v>
      </c>
      <c r="F293" s="9">
        <f>IFERROR(E293/B293*100,0)</f>
        <v>0</v>
      </c>
      <c r="G293" s="9">
        <f>IFERROR(E293/D293*100,0)</f>
        <v>100</v>
      </c>
    </row>
    <row r="294" spans="1:7" s="3" customFormat="1" ht="12.75" x14ac:dyDescent="0.2">
      <c r="A294" s="8" t="s">
        <v>62</v>
      </c>
      <c r="B294" s="9"/>
      <c r="C294" s="9"/>
      <c r="D294" s="9"/>
      <c r="E294" s="9">
        <v>161.30000000000001</v>
      </c>
      <c r="F294" s="9"/>
      <c r="G294" s="9"/>
    </row>
    <row r="295" spans="1:7" s="3" customFormat="1" ht="12.75" x14ac:dyDescent="0.2">
      <c r="A295" s="11" t="s">
        <v>63</v>
      </c>
      <c r="B295" s="12"/>
      <c r="C295" s="12"/>
      <c r="D295" s="12"/>
      <c r="E295" s="12">
        <v>161.30000000000001</v>
      </c>
      <c r="F295" s="12"/>
      <c r="G295" s="12"/>
    </row>
    <row r="296" spans="1:7" s="68" customFormat="1" ht="25.5" x14ac:dyDescent="0.2">
      <c r="A296" s="77" t="s">
        <v>179</v>
      </c>
      <c r="B296" s="82">
        <v>0</v>
      </c>
      <c r="C296" s="82">
        <v>115000</v>
      </c>
      <c r="D296" s="82">
        <v>130000</v>
      </c>
      <c r="E296" s="82">
        <v>130000</v>
      </c>
      <c r="F296" s="82">
        <f>IFERROR(E296/B296*100,0)</f>
        <v>0</v>
      </c>
      <c r="G296" s="82">
        <f>IFERROR(E296/D296*100,0)</f>
        <v>100</v>
      </c>
    </row>
    <row r="297" spans="1:7" s="3" customFormat="1" ht="12.75" x14ac:dyDescent="0.2">
      <c r="A297" s="8" t="s">
        <v>159</v>
      </c>
      <c r="B297" s="9">
        <v>0</v>
      </c>
      <c r="C297" s="9">
        <v>115000</v>
      </c>
      <c r="D297" s="9">
        <v>130000</v>
      </c>
      <c r="E297" s="9">
        <v>130000</v>
      </c>
      <c r="F297" s="9">
        <f>IFERROR(E297/B297*100,0)</f>
        <v>0</v>
      </c>
      <c r="G297" s="9">
        <f>IFERROR(E297/D297*100,0)</f>
        <v>100</v>
      </c>
    </row>
    <row r="298" spans="1:7" s="46" customFormat="1" ht="12.75" x14ac:dyDescent="0.2">
      <c r="A298" s="76" t="s">
        <v>123</v>
      </c>
      <c r="B298" s="81">
        <v>0</v>
      </c>
      <c r="C298" s="81">
        <v>115000</v>
      </c>
      <c r="D298" s="81">
        <v>130000</v>
      </c>
      <c r="E298" s="81">
        <v>130000</v>
      </c>
      <c r="F298" s="81">
        <f>IFERROR(E298/B298*100,0)</f>
        <v>0</v>
      </c>
      <c r="G298" s="81">
        <f>IFERROR(E298/D298*100,0)</f>
        <v>100</v>
      </c>
    </row>
    <row r="299" spans="1:7" s="3" customFormat="1" ht="12.75" x14ac:dyDescent="0.2">
      <c r="A299" s="8" t="s">
        <v>24</v>
      </c>
      <c r="B299" s="9">
        <v>0</v>
      </c>
      <c r="C299" s="9">
        <v>115000</v>
      </c>
      <c r="D299" s="9">
        <v>130000</v>
      </c>
      <c r="E299" s="9">
        <v>130000</v>
      </c>
      <c r="F299" s="9">
        <f>IFERROR(E299/B299*100,0)</f>
        <v>0</v>
      </c>
      <c r="G299" s="9">
        <f>IFERROR(E299/D299*100,0)</f>
        <v>100</v>
      </c>
    </row>
    <row r="300" spans="1:7" s="3" customFormat="1" ht="12.75" x14ac:dyDescent="0.2">
      <c r="A300" s="8" t="s">
        <v>32</v>
      </c>
      <c r="B300" s="9">
        <v>0</v>
      </c>
      <c r="C300" s="9">
        <v>115000</v>
      </c>
      <c r="D300" s="9">
        <v>130000</v>
      </c>
      <c r="E300" s="9">
        <v>130000</v>
      </c>
      <c r="F300" s="9">
        <f>IFERROR(E300/B300*100,0)</f>
        <v>0</v>
      </c>
      <c r="G300" s="9">
        <f>IFERROR(E300/D300*100,0)</f>
        <v>100</v>
      </c>
    </row>
    <row r="301" spans="1:7" s="3" customFormat="1" ht="12.75" x14ac:dyDescent="0.2">
      <c r="A301" s="8" t="s">
        <v>38</v>
      </c>
      <c r="B301" s="9"/>
      <c r="C301" s="9"/>
      <c r="D301" s="9"/>
      <c r="E301" s="9">
        <v>68000</v>
      </c>
      <c r="F301" s="9"/>
      <c r="G301" s="9"/>
    </row>
    <row r="302" spans="1:7" s="3" customFormat="1" ht="12.75" x14ac:dyDescent="0.2">
      <c r="A302" s="11" t="s">
        <v>39</v>
      </c>
      <c r="B302" s="12"/>
      <c r="C302" s="12"/>
      <c r="D302" s="12"/>
      <c r="E302" s="12">
        <v>9671.6</v>
      </c>
      <c r="F302" s="12"/>
      <c r="G302" s="12"/>
    </row>
    <row r="303" spans="1:7" s="3" customFormat="1" ht="12.75" x14ac:dyDescent="0.2">
      <c r="A303" s="11" t="s">
        <v>41</v>
      </c>
      <c r="B303" s="12"/>
      <c r="C303" s="12"/>
      <c r="D303" s="12"/>
      <c r="E303" s="12">
        <v>54346.65</v>
      </c>
      <c r="F303" s="12"/>
      <c r="G303" s="12"/>
    </row>
    <row r="304" spans="1:7" s="3" customFormat="1" ht="12.75" x14ac:dyDescent="0.2">
      <c r="A304" s="11" t="s">
        <v>42</v>
      </c>
      <c r="B304" s="12"/>
      <c r="C304" s="12"/>
      <c r="D304" s="12"/>
      <c r="E304" s="12">
        <v>1615.87</v>
      </c>
      <c r="F304" s="12"/>
      <c r="G304" s="12"/>
    </row>
    <row r="305" spans="1:7" s="3" customFormat="1" ht="12.75" x14ac:dyDescent="0.2">
      <c r="A305" s="11" t="s">
        <v>43</v>
      </c>
      <c r="B305" s="12"/>
      <c r="C305" s="12"/>
      <c r="D305" s="12"/>
      <c r="E305" s="12">
        <v>1920.24</v>
      </c>
      <c r="F305" s="12"/>
      <c r="G305" s="12"/>
    </row>
    <row r="306" spans="1:7" s="3" customFormat="1" ht="12.75" x14ac:dyDescent="0.2">
      <c r="A306" s="11" t="s">
        <v>44</v>
      </c>
      <c r="B306" s="12"/>
      <c r="C306" s="12"/>
      <c r="D306" s="12"/>
      <c r="E306" s="12">
        <v>445.64</v>
      </c>
      <c r="F306" s="12"/>
      <c r="G306" s="12"/>
    </row>
    <row r="307" spans="1:7" s="3" customFormat="1" ht="12.75" x14ac:dyDescent="0.2">
      <c r="A307" s="8" t="s">
        <v>45</v>
      </c>
      <c r="B307" s="9"/>
      <c r="C307" s="9"/>
      <c r="D307" s="9"/>
      <c r="E307" s="9">
        <v>62000</v>
      </c>
      <c r="F307" s="9"/>
      <c r="G307" s="9"/>
    </row>
    <row r="308" spans="1:7" s="3" customFormat="1" ht="12.75" x14ac:dyDescent="0.2">
      <c r="A308" s="11" t="s">
        <v>46</v>
      </c>
      <c r="B308" s="12"/>
      <c r="C308" s="12"/>
      <c r="D308" s="12"/>
      <c r="E308" s="12">
        <v>3767.62</v>
      </c>
      <c r="F308" s="12"/>
      <c r="G308" s="12"/>
    </row>
    <row r="309" spans="1:7" s="3" customFormat="1" ht="12.75" x14ac:dyDescent="0.2">
      <c r="A309" s="11" t="s">
        <v>47</v>
      </c>
      <c r="B309" s="12"/>
      <c r="C309" s="12"/>
      <c r="D309" s="12"/>
      <c r="E309" s="12">
        <v>11955.48</v>
      </c>
      <c r="F309" s="12"/>
      <c r="G309" s="12"/>
    </row>
    <row r="310" spans="1:7" s="3" customFormat="1" ht="12.75" x14ac:dyDescent="0.2">
      <c r="A310" s="11" t="s">
        <v>49</v>
      </c>
      <c r="B310" s="12"/>
      <c r="C310" s="12"/>
      <c r="D310" s="12"/>
      <c r="E310" s="12">
        <v>11277.21</v>
      </c>
      <c r="F310" s="12"/>
      <c r="G310" s="12"/>
    </row>
    <row r="311" spans="1:7" s="3" customFormat="1" ht="12.75" x14ac:dyDescent="0.2">
      <c r="A311" s="11" t="s">
        <v>50</v>
      </c>
      <c r="B311" s="12"/>
      <c r="C311" s="12"/>
      <c r="D311" s="12"/>
      <c r="E311" s="12">
        <v>23801.8</v>
      </c>
      <c r="F311" s="12"/>
      <c r="G311" s="12"/>
    </row>
    <row r="312" spans="1:7" s="3" customFormat="1" ht="12.75" x14ac:dyDescent="0.2">
      <c r="A312" s="11" t="s">
        <v>51</v>
      </c>
      <c r="B312" s="12"/>
      <c r="C312" s="12"/>
      <c r="D312" s="12"/>
      <c r="E312" s="12">
        <v>3161.41</v>
      </c>
      <c r="F312" s="12"/>
      <c r="G312" s="12"/>
    </row>
    <row r="313" spans="1:7" s="3" customFormat="1" ht="12.75" x14ac:dyDescent="0.2">
      <c r="A313" s="11" t="s">
        <v>52</v>
      </c>
      <c r="B313" s="12"/>
      <c r="C313" s="12"/>
      <c r="D313" s="12"/>
      <c r="E313" s="12">
        <v>5880.9</v>
      </c>
      <c r="F313" s="12"/>
      <c r="G313" s="12"/>
    </row>
    <row r="314" spans="1:7" s="3" customFormat="1" ht="12.75" x14ac:dyDescent="0.2">
      <c r="A314" s="11" t="s">
        <v>53</v>
      </c>
      <c r="B314" s="12"/>
      <c r="C314" s="12"/>
      <c r="D314" s="12"/>
      <c r="E314" s="12">
        <v>1915.58</v>
      </c>
      <c r="F314" s="12"/>
      <c r="G314" s="12"/>
    </row>
    <row r="315" spans="1:7" s="3" customFormat="1" ht="12.75" x14ac:dyDescent="0.2">
      <c r="A315" s="11" t="s">
        <v>54</v>
      </c>
      <c r="B315" s="12"/>
      <c r="C315" s="12"/>
      <c r="D315" s="12"/>
      <c r="E315" s="12">
        <v>240</v>
      </c>
      <c r="F315" s="12"/>
      <c r="G315" s="12"/>
    </row>
    <row r="316" spans="1:7" s="68" customFormat="1" ht="12.75" x14ac:dyDescent="0.2">
      <c r="A316" s="77" t="s">
        <v>178</v>
      </c>
      <c r="B316" s="82">
        <v>0</v>
      </c>
      <c r="C316" s="82">
        <v>5000</v>
      </c>
      <c r="D316" s="82">
        <v>4768.28</v>
      </c>
      <c r="E316" s="82">
        <v>4768.28</v>
      </c>
      <c r="F316" s="82">
        <f>IFERROR(E316/B316*100,0)</f>
        <v>0</v>
      </c>
      <c r="G316" s="82">
        <f>IFERROR(E316/D316*100,0)</f>
        <v>100</v>
      </c>
    </row>
    <row r="317" spans="1:7" s="3" customFormat="1" ht="12.75" x14ac:dyDescent="0.2">
      <c r="A317" s="8" t="s">
        <v>159</v>
      </c>
      <c r="B317" s="9">
        <v>0</v>
      </c>
      <c r="C317" s="9">
        <v>5000</v>
      </c>
      <c r="D317" s="9">
        <v>4768.28</v>
      </c>
      <c r="E317" s="9">
        <v>4768.28</v>
      </c>
      <c r="F317" s="9">
        <f>IFERROR(E317/B317*100,0)</f>
        <v>0</v>
      </c>
      <c r="G317" s="9">
        <f>IFERROR(E317/D317*100,0)</f>
        <v>100</v>
      </c>
    </row>
    <row r="318" spans="1:7" s="46" customFormat="1" ht="12.75" x14ac:dyDescent="0.2">
      <c r="A318" s="76" t="s">
        <v>123</v>
      </c>
      <c r="B318" s="81">
        <v>0</v>
      </c>
      <c r="C318" s="81">
        <v>5000</v>
      </c>
      <c r="D318" s="81">
        <v>4768.28</v>
      </c>
      <c r="E318" s="81">
        <v>4768.28</v>
      </c>
      <c r="F318" s="81">
        <f>IFERROR(E318/B318*100,0)</f>
        <v>0</v>
      </c>
      <c r="G318" s="81">
        <f>IFERROR(E318/D318*100,0)</f>
        <v>100</v>
      </c>
    </row>
    <row r="319" spans="1:7" s="3" customFormat="1" ht="12.75" x14ac:dyDescent="0.2">
      <c r="A319" s="8" t="s">
        <v>24</v>
      </c>
      <c r="B319" s="9">
        <v>0</v>
      </c>
      <c r="C319" s="9">
        <v>5000</v>
      </c>
      <c r="D319" s="9">
        <v>4768.28</v>
      </c>
      <c r="E319" s="9">
        <v>4768.28</v>
      </c>
      <c r="F319" s="9">
        <f>IFERROR(E319/B319*100,0)</f>
        <v>0</v>
      </c>
      <c r="G319" s="9">
        <f>IFERROR(E319/D319*100,0)</f>
        <v>100</v>
      </c>
    </row>
    <row r="320" spans="1:7" s="3" customFormat="1" ht="12.75" x14ac:dyDescent="0.2">
      <c r="A320" s="8" t="s">
        <v>32</v>
      </c>
      <c r="B320" s="9">
        <v>0</v>
      </c>
      <c r="C320" s="9">
        <v>5000</v>
      </c>
      <c r="D320" s="9">
        <v>4768.28</v>
      </c>
      <c r="E320" s="9">
        <v>4768.28</v>
      </c>
      <c r="F320" s="9">
        <f>IFERROR(E320/B320*100,0)</f>
        <v>0</v>
      </c>
      <c r="G320" s="9">
        <f>IFERROR(E320/D320*100,0)</f>
        <v>100</v>
      </c>
    </row>
    <row r="321" spans="1:7" s="3" customFormat="1" ht="12.75" x14ac:dyDescent="0.2">
      <c r="A321" s="8" t="s">
        <v>45</v>
      </c>
      <c r="B321" s="9"/>
      <c r="C321" s="9"/>
      <c r="D321" s="9"/>
      <c r="E321" s="9">
        <v>4768.28</v>
      </c>
      <c r="F321" s="9"/>
      <c r="G321" s="9"/>
    </row>
    <row r="322" spans="1:7" s="3" customFormat="1" ht="12.75" x14ac:dyDescent="0.2">
      <c r="A322" s="11" t="s">
        <v>47</v>
      </c>
      <c r="B322" s="12"/>
      <c r="C322" s="12"/>
      <c r="D322" s="12"/>
      <c r="E322" s="12">
        <v>4768.28</v>
      </c>
      <c r="F322" s="12"/>
      <c r="G322" s="12"/>
    </row>
    <row r="323" spans="1:7" s="68" customFormat="1" ht="12.75" x14ac:dyDescent="0.2">
      <c r="A323" s="77" t="s">
        <v>177</v>
      </c>
      <c r="B323" s="82">
        <v>0</v>
      </c>
      <c r="C323" s="82">
        <v>65720</v>
      </c>
      <c r="D323" s="82">
        <v>99197.05</v>
      </c>
      <c r="E323" s="82">
        <v>99197</v>
      </c>
      <c r="F323" s="82">
        <f>IFERROR(E323/B323*100,0)</f>
        <v>0</v>
      </c>
      <c r="G323" s="82">
        <f>IFERROR(E323/D323*100,0)</f>
        <v>99.999949595275268</v>
      </c>
    </row>
    <row r="324" spans="1:7" s="3" customFormat="1" ht="12.75" x14ac:dyDescent="0.2">
      <c r="A324" s="8" t="s">
        <v>159</v>
      </c>
      <c r="B324" s="9">
        <v>0</v>
      </c>
      <c r="C324" s="9">
        <v>65720</v>
      </c>
      <c r="D324" s="9">
        <v>99197.05</v>
      </c>
      <c r="E324" s="9">
        <v>99197</v>
      </c>
      <c r="F324" s="9">
        <f>IFERROR(E324/B324*100,0)</f>
        <v>0</v>
      </c>
      <c r="G324" s="9">
        <f>IFERROR(E324/D324*100,0)</f>
        <v>99.999949595275268</v>
      </c>
    </row>
    <row r="325" spans="1:7" s="46" customFormat="1" ht="12.75" x14ac:dyDescent="0.2">
      <c r="A325" s="76" t="s">
        <v>123</v>
      </c>
      <c r="B325" s="81">
        <v>0</v>
      </c>
      <c r="C325" s="81">
        <v>65720</v>
      </c>
      <c r="D325" s="81">
        <v>99197.05</v>
      </c>
      <c r="E325" s="81">
        <v>99197</v>
      </c>
      <c r="F325" s="81">
        <f>IFERROR(E325/B325*100,0)</f>
        <v>0</v>
      </c>
      <c r="G325" s="81">
        <f>IFERROR(E325/D325*100,0)</f>
        <v>99.999949595275268</v>
      </c>
    </row>
    <row r="326" spans="1:7" s="3" customFormat="1" ht="12.75" x14ac:dyDescent="0.2">
      <c r="A326" s="8" t="s">
        <v>24</v>
      </c>
      <c r="B326" s="9">
        <v>0</v>
      </c>
      <c r="C326" s="9">
        <v>65720</v>
      </c>
      <c r="D326" s="9">
        <v>99197.05</v>
      </c>
      <c r="E326" s="9">
        <v>99197</v>
      </c>
      <c r="F326" s="9">
        <f>IFERROR(E326/B326*100,0)</f>
        <v>0</v>
      </c>
      <c r="G326" s="9">
        <f>IFERROR(E326/D326*100,0)</f>
        <v>99.999949595275268</v>
      </c>
    </row>
    <row r="327" spans="1:7" s="3" customFormat="1" ht="12.75" x14ac:dyDescent="0.2">
      <c r="A327" s="8" t="s">
        <v>32</v>
      </c>
      <c r="B327" s="9">
        <v>0</v>
      </c>
      <c r="C327" s="9">
        <v>65720</v>
      </c>
      <c r="D327" s="9">
        <v>99197.05</v>
      </c>
      <c r="E327" s="9">
        <v>99197</v>
      </c>
      <c r="F327" s="9">
        <f>IFERROR(E327/B327*100,0)</f>
        <v>0</v>
      </c>
      <c r="G327" s="9">
        <f>IFERROR(E327/D327*100,0)</f>
        <v>99.999949595275268</v>
      </c>
    </row>
    <row r="328" spans="1:7" s="3" customFormat="1" ht="12.75" x14ac:dyDescent="0.2">
      <c r="A328" s="8" t="s">
        <v>45</v>
      </c>
      <c r="B328" s="9"/>
      <c r="C328" s="9"/>
      <c r="D328" s="9"/>
      <c r="E328" s="9">
        <v>99197</v>
      </c>
      <c r="F328" s="9"/>
      <c r="G328" s="9"/>
    </row>
    <row r="329" spans="1:7" s="3" customFormat="1" ht="12.75" x14ac:dyDescent="0.2">
      <c r="A329" s="11" t="s">
        <v>46</v>
      </c>
      <c r="B329" s="12"/>
      <c r="C329" s="12"/>
      <c r="D329" s="12"/>
      <c r="E329" s="12">
        <v>99197</v>
      </c>
      <c r="F329" s="12"/>
      <c r="G329" s="12"/>
    </row>
    <row r="330" spans="1:7" s="46" customFormat="1" ht="12.75" x14ac:dyDescent="0.2">
      <c r="A330" s="76" t="s">
        <v>176</v>
      </c>
      <c r="B330" s="81">
        <v>0</v>
      </c>
      <c r="C330" s="81">
        <v>1083</v>
      </c>
      <c r="D330" s="81">
        <v>2143</v>
      </c>
      <c r="E330" s="81">
        <v>913.79</v>
      </c>
      <c r="F330" s="81">
        <f t="shared" ref="F330:F335" si="14">IFERROR(E330/B330*100,0)</f>
        <v>0</v>
      </c>
      <c r="G330" s="81">
        <f t="shared" ref="G330:G335" si="15">IFERROR(E330/D330*100,0)</f>
        <v>42.640690620625286</v>
      </c>
    </row>
    <row r="331" spans="1:7" s="68" customFormat="1" ht="12.75" x14ac:dyDescent="0.2">
      <c r="A331" s="77" t="s">
        <v>175</v>
      </c>
      <c r="B331" s="82">
        <v>0</v>
      </c>
      <c r="C331" s="82">
        <v>1083</v>
      </c>
      <c r="D331" s="82">
        <v>2143</v>
      </c>
      <c r="E331" s="82">
        <v>913.79</v>
      </c>
      <c r="F331" s="82">
        <f t="shared" si="14"/>
        <v>0</v>
      </c>
      <c r="G331" s="82">
        <f t="shared" si="15"/>
        <v>42.640690620625286</v>
      </c>
    </row>
    <row r="332" spans="1:7" s="3" customFormat="1" ht="12.75" x14ac:dyDescent="0.2">
      <c r="A332" s="8" t="s">
        <v>162</v>
      </c>
      <c r="B332" s="9">
        <v>0</v>
      </c>
      <c r="C332" s="9">
        <v>1083</v>
      </c>
      <c r="D332" s="9">
        <v>2143</v>
      </c>
      <c r="E332" s="9">
        <v>913.79</v>
      </c>
      <c r="F332" s="9">
        <f t="shared" si="14"/>
        <v>0</v>
      </c>
      <c r="G332" s="9">
        <f t="shared" si="15"/>
        <v>42.640690620625286</v>
      </c>
    </row>
    <row r="333" spans="1:7" s="46" customFormat="1" ht="12.75" x14ac:dyDescent="0.2">
      <c r="A333" s="76" t="s">
        <v>120</v>
      </c>
      <c r="B333" s="81">
        <v>0</v>
      </c>
      <c r="C333" s="81">
        <v>1083</v>
      </c>
      <c r="D333" s="81">
        <v>2143</v>
      </c>
      <c r="E333" s="81">
        <v>913.79</v>
      </c>
      <c r="F333" s="81">
        <f t="shared" si="14"/>
        <v>0</v>
      </c>
      <c r="G333" s="81">
        <f t="shared" si="15"/>
        <v>42.640690620625286</v>
      </c>
    </row>
    <row r="334" spans="1:7" s="3" customFormat="1" ht="12.75" x14ac:dyDescent="0.2">
      <c r="A334" s="8" t="s">
        <v>71</v>
      </c>
      <c r="B334" s="9">
        <v>0</v>
      </c>
      <c r="C334" s="9">
        <v>1083</v>
      </c>
      <c r="D334" s="9">
        <v>2143</v>
      </c>
      <c r="E334" s="9">
        <v>913.79</v>
      </c>
      <c r="F334" s="9">
        <f t="shared" si="14"/>
        <v>0</v>
      </c>
      <c r="G334" s="9">
        <f t="shared" si="15"/>
        <v>42.640690620625286</v>
      </c>
    </row>
    <row r="335" spans="1:7" s="3" customFormat="1" ht="12.75" x14ac:dyDescent="0.2">
      <c r="A335" s="8" t="s">
        <v>72</v>
      </c>
      <c r="B335" s="9">
        <v>0</v>
      </c>
      <c r="C335" s="9">
        <v>1083</v>
      </c>
      <c r="D335" s="9">
        <v>2143</v>
      </c>
      <c r="E335" s="9">
        <v>913.79</v>
      </c>
      <c r="F335" s="9">
        <f t="shared" si="14"/>
        <v>0</v>
      </c>
      <c r="G335" s="9">
        <f t="shared" si="15"/>
        <v>42.640690620625286</v>
      </c>
    </row>
    <row r="336" spans="1:7" s="3" customFormat="1" ht="12.75" x14ac:dyDescent="0.2">
      <c r="A336" s="8" t="s">
        <v>75</v>
      </c>
      <c r="B336" s="9"/>
      <c r="C336" s="9"/>
      <c r="D336" s="9"/>
      <c r="E336" s="9">
        <v>913.79</v>
      </c>
      <c r="F336" s="9"/>
      <c r="G336" s="9"/>
    </row>
    <row r="337" spans="1:7" s="3" customFormat="1" ht="12.75" x14ac:dyDescent="0.2">
      <c r="A337" s="11" t="s">
        <v>76</v>
      </c>
      <c r="B337" s="12"/>
      <c r="C337" s="12"/>
      <c r="D337" s="12"/>
      <c r="E337" s="12">
        <v>913.79</v>
      </c>
      <c r="F337" s="12"/>
      <c r="G337" s="12"/>
    </row>
    <row r="338" spans="1:7" s="46" customFormat="1" ht="12.75" x14ac:dyDescent="0.2">
      <c r="A338" s="76" t="s">
        <v>174</v>
      </c>
      <c r="B338" s="81">
        <v>0</v>
      </c>
      <c r="C338" s="81">
        <v>399156</v>
      </c>
      <c r="D338" s="81">
        <v>443003</v>
      </c>
      <c r="E338" s="81">
        <v>401978.75</v>
      </c>
      <c r="F338" s="81">
        <f t="shared" ref="F338:F343" si="16">IFERROR(E338/B338*100,0)</f>
        <v>0</v>
      </c>
      <c r="G338" s="81">
        <f t="shared" ref="G338:G343" si="17">IFERROR(E338/D338*100,0)</f>
        <v>90.739509664720103</v>
      </c>
    </row>
    <row r="339" spans="1:7" s="68" customFormat="1" ht="12.75" x14ac:dyDescent="0.2">
      <c r="A339" s="77" t="s">
        <v>173</v>
      </c>
      <c r="B339" s="82">
        <v>0</v>
      </c>
      <c r="C339" s="82">
        <v>55058</v>
      </c>
      <c r="D339" s="82">
        <v>86403</v>
      </c>
      <c r="E339" s="82">
        <v>79279.320000000007</v>
      </c>
      <c r="F339" s="82">
        <f t="shared" si="16"/>
        <v>0</v>
      </c>
      <c r="G339" s="82">
        <f t="shared" si="17"/>
        <v>91.755286274782137</v>
      </c>
    </row>
    <row r="340" spans="1:7" s="3" customFormat="1" ht="12.75" x14ac:dyDescent="0.2">
      <c r="A340" s="8" t="s">
        <v>162</v>
      </c>
      <c r="B340" s="9">
        <v>0</v>
      </c>
      <c r="C340" s="9">
        <v>55058</v>
      </c>
      <c r="D340" s="9">
        <v>86403</v>
      </c>
      <c r="E340" s="9">
        <v>79279.320000000007</v>
      </c>
      <c r="F340" s="9">
        <f t="shared" si="16"/>
        <v>0</v>
      </c>
      <c r="G340" s="9">
        <f t="shared" si="17"/>
        <v>91.755286274782137</v>
      </c>
    </row>
    <row r="341" spans="1:7" s="46" customFormat="1" ht="12.75" x14ac:dyDescent="0.2">
      <c r="A341" s="76" t="s">
        <v>119</v>
      </c>
      <c r="B341" s="81">
        <v>0</v>
      </c>
      <c r="C341" s="81">
        <v>55058</v>
      </c>
      <c r="D341" s="81">
        <v>86403</v>
      </c>
      <c r="E341" s="81">
        <v>79279.320000000007</v>
      </c>
      <c r="F341" s="81">
        <f t="shared" si="16"/>
        <v>0</v>
      </c>
      <c r="G341" s="81">
        <f t="shared" si="17"/>
        <v>91.755286274782137</v>
      </c>
    </row>
    <row r="342" spans="1:7" s="3" customFormat="1" ht="12.75" x14ac:dyDescent="0.2">
      <c r="A342" s="8" t="s">
        <v>24</v>
      </c>
      <c r="B342" s="9">
        <v>0</v>
      </c>
      <c r="C342" s="9">
        <v>14095</v>
      </c>
      <c r="D342" s="9">
        <v>8340</v>
      </c>
      <c r="E342" s="9">
        <v>7739.84</v>
      </c>
      <c r="F342" s="9">
        <f t="shared" si="16"/>
        <v>0</v>
      </c>
      <c r="G342" s="9">
        <f t="shared" si="17"/>
        <v>92.803836930455645</v>
      </c>
    </row>
    <row r="343" spans="1:7" s="3" customFormat="1" ht="12.75" x14ac:dyDescent="0.2">
      <c r="A343" s="8" t="s">
        <v>32</v>
      </c>
      <c r="B343" s="9">
        <v>0</v>
      </c>
      <c r="C343" s="9">
        <v>14095</v>
      </c>
      <c r="D343" s="9">
        <v>8340</v>
      </c>
      <c r="E343" s="9">
        <v>7739.84</v>
      </c>
      <c r="F343" s="9">
        <f t="shared" si="16"/>
        <v>0</v>
      </c>
      <c r="G343" s="9">
        <f t="shared" si="17"/>
        <v>92.803836930455645</v>
      </c>
    </row>
    <row r="344" spans="1:7" s="3" customFormat="1" ht="12.75" x14ac:dyDescent="0.2">
      <c r="A344" s="8" t="s">
        <v>38</v>
      </c>
      <c r="B344" s="9"/>
      <c r="C344" s="9"/>
      <c r="D344" s="9"/>
      <c r="E344" s="9">
        <v>546.82000000000005</v>
      </c>
      <c r="F344" s="9"/>
      <c r="G344" s="9"/>
    </row>
    <row r="345" spans="1:7" s="3" customFormat="1" ht="12.75" x14ac:dyDescent="0.2">
      <c r="A345" s="11" t="s">
        <v>39</v>
      </c>
      <c r="B345" s="12"/>
      <c r="C345" s="12"/>
      <c r="D345" s="12"/>
      <c r="E345" s="12">
        <v>289.16000000000003</v>
      </c>
      <c r="F345" s="12"/>
      <c r="G345" s="12"/>
    </row>
    <row r="346" spans="1:7" s="3" customFormat="1" ht="12.75" x14ac:dyDescent="0.2">
      <c r="A346" s="11" t="s">
        <v>40</v>
      </c>
      <c r="B346" s="12"/>
      <c r="C346" s="12"/>
      <c r="D346" s="12"/>
      <c r="E346" s="12">
        <v>257.66000000000003</v>
      </c>
      <c r="F346" s="12"/>
      <c r="G346" s="12"/>
    </row>
    <row r="347" spans="1:7" s="3" customFormat="1" ht="12.75" x14ac:dyDescent="0.2">
      <c r="A347" s="8" t="s">
        <v>45</v>
      </c>
      <c r="B347" s="9"/>
      <c r="C347" s="9"/>
      <c r="D347" s="9"/>
      <c r="E347" s="9">
        <v>7193.02</v>
      </c>
      <c r="F347" s="9"/>
      <c r="G347" s="9"/>
    </row>
    <row r="348" spans="1:7" s="3" customFormat="1" ht="12.75" x14ac:dyDescent="0.2">
      <c r="A348" s="11" t="s">
        <v>46</v>
      </c>
      <c r="B348" s="12"/>
      <c r="C348" s="12"/>
      <c r="D348" s="12"/>
      <c r="E348" s="12">
        <v>1862</v>
      </c>
      <c r="F348" s="12"/>
      <c r="G348" s="12"/>
    </row>
    <row r="349" spans="1:7" s="3" customFormat="1" ht="12.75" x14ac:dyDescent="0.2">
      <c r="A349" s="11" t="s">
        <v>52</v>
      </c>
      <c r="B349" s="12"/>
      <c r="C349" s="12"/>
      <c r="D349" s="12"/>
      <c r="E349" s="12">
        <v>4581.0200000000004</v>
      </c>
      <c r="F349" s="12"/>
      <c r="G349" s="12"/>
    </row>
    <row r="350" spans="1:7" s="3" customFormat="1" ht="12.75" x14ac:dyDescent="0.2">
      <c r="A350" s="11" t="s">
        <v>54</v>
      </c>
      <c r="B350" s="12"/>
      <c r="C350" s="12"/>
      <c r="D350" s="12"/>
      <c r="E350" s="12">
        <v>750</v>
      </c>
      <c r="F350" s="12"/>
      <c r="G350" s="12"/>
    </row>
    <row r="351" spans="1:7" s="3" customFormat="1" ht="12.75" x14ac:dyDescent="0.2">
      <c r="A351" s="8" t="s">
        <v>71</v>
      </c>
      <c r="B351" s="9">
        <v>0</v>
      </c>
      <c r="C351" s="9">
        <v>40963</v>
      </c>
      <c r="D351" s="9">
        <v>78063</v>
      </c>
      <c r="E351" s="9">
        <v>71539.48</v>
      </c>
      <c r="F351" s="9">
        <f>IFERROR(E351/B351*100,0)</f>
        <v>0</v>
      </c>
      <c r="G351" s="9">
        <f>IFERROR(E351/D351*100,0)</f>
        <v>91.643262493114534</v>
      </c>
    </row>
    <row r="352" spans="1:7" s="3" customFormat="1" ht="12.75" x14ac:dyDescent="0.2">
      <c r="A352" s="8" t="s">
        <v>72</v>
      </c>
      <c r="B352" s="9">
        <v>0</v>
      </c>
      <c r="C352" s="9">
        <v>963</v>
      </c>
      <c r="D352" s="9">
        <v>43063</v>
      </c>
      <c r="E352" s="9">
        <v>39688</v>
      </c>
      <c r="F352" s="9">
        <f>IFERROR(E352/B352*100,0)</f>
        <v>0</v>
      </c>
      <c r="G352" s="9">
        <f>IFERROR(E352/D352*100,0)</f>
        <v>92.162645426468188</v>
      </c>
    </row>
    <row r="353" spans="1:7" s="3" customFormat="1" ht="12.75" x14ac:dyDescent="0.2">
      <c r="A353" s="8" t="s">
        <v>73</v>
      </c>
      <c r="B353" s="9"/>
      <c r="C353" s="9"/>
      <c r="D353" s="9"/>
      <c r="E353" s="9">
        <v>38725</v>
      </c>
      <c r="F353" s="9"/>
      <c r="G353" s="9"/>
    </row>
    <row r="354" spans="1:7" s="3" customFormat="1" ht="12.75" x14ac:dyDescent="0.2">
      <c r="A354" s="11" t="s">
        <v>74</v>
      </c>
      <c r="B354" s="12"/>
      <c r="C354" s="12"/>
      <c r="D354" s="12"/>
      <c r="E354" s="12">
        <v>38725</v>
      </c>
      <c r="F354" s="12"/>
      <c r="G354" s="12"/>
    </row>
    <row r="355" spans="1:7" s="3" customFormat="1" ht="12.75" x14ac:dyDescent="0.2">
      <c r="A355" s="8" t="s">
        <v>79</v>
      </c>
      <c r="B355" s="9"/>
      <c r="C355" s="9"/>
      <c r="D355" s="9"/>
      <c r="E355" s="9">
        <v>963</v>
      </c>
      <c r="F355" s="9"/>
      <c r="G355" s="9"/>
    </row>
    <row r="356" spans="1:7" s="3" customFormat="1" ht="12.75" x14ac:dyDescent="0.2">
      <c r="A356" s="11" t="s">
        <v>80</v>
      </c>
      <c r="B356" s="12"/>
      <c r="C356" s="12"/>
      <c r="D356" s="12"/>
      <c r="E356" s="12">
        <v>963</v>
      </c>
      <c r="F356" s="12"/>
      <c r="G356" s="12"/>
    </row>
    <row r="357" spans="1:7" s="3" customFormat="1" ht="12.75" x14ac:dyDescent="0.2">
      <c r="A357" s="8" t="s">
        <v>83</v>
      </c>
      <c r="B357" s="9">
        <v>0</v>
      </c>
      <c r="C357" s="9">
        <v>40000</v>
      </c>
      <c r="D357" s="9">
        <v>35000</v>
      </c>
      <c r="E357" s="9">
        <v>31851.48</v>
      </c>
      <c r="F357" s="9">
        <f>IFERROR(E357/B357*100,0)</f>
        <v>0</v>
      </c>
      <c r="G357" s="9">
        <f>IFERROR(E357/D357*100,0)</f>
        <v>91.00422857142857</v>
      </c>
    </row>
    <row r="358" spans="1:7" s="3" customFormat="1" ht="12.75" x14ac:dyDescent="0.2">
      <c r="A358" s="8" t="s">
        <v>84</v>
      </c>
      <c r="B358" s="9"/>
      <c r="C358" s="9"/>
      <c r="D358" s="9"/>
      <c r="E358" s="9">
        <v>31851.48</v>
      </c>
      <c r="F358" s="9"/>
      <c r="G358" s="9"/>
    </row>
    <row r="359" spans="1:7" s="3" customFormat="1" ht="12.75" x14ac:dyDescent="0.2">
      <c r="A359" s="11" t="s">
        <v>85</v>
      </c>
      <c r="B359" s="12"/>
      <c r="C359" s="12"/>
      <c r="D359" s="12"/>
      <c r="E359" s="12">
        <v>31851.48</v>
      </c>
      <c r="F359" s="12"/>
      <c r="G359" s="12"/>
    </row>
    <row r="360" spans="1:7" s="68" customFormat="1" ht="25.5" x14ac:dyDescent="0.2">
      <c r="A360" s="77" t="s">
        <v>172</v>
      </c>
      <c r="B360" s="82">
        <v>0</v>
      </c>
      <c r="C360" s="82">
        <v>130</v>
      </c>
      <c r="D360" s="82">
        <v>130</v>
      </c>
      <c r="E360" s="82">
        <v>38.25</v>
      </c>
      <c r="F360" s="82">
        <f>IFERROR(E360/B360*100,0)</f>
        <v>0</v>
      </c>
      <c r="G360" s="82">
        <f>IFERROR(E360/D360*100,0)</f>
        <v>29.423076923076923</v>
      </c>
    </row>
    <row r="361" spans="1:7" s="3" customFormat="1" ht="12.75" x14ac:dyDescent="0.2">
      <c r="A361" s="8" t="s">
        <v>162</v>
      </c>
      <c r="B361" s="9">
        <v>0</v>
      </c>
      <c r="C361" s="9">
        <v>130</v>
      </c>
      <c r="D361" s="9">
        <v>130</v>
      </c>
      <c r="E361" s="9">
        <v>38.25</v>
      </c>
      <c r="F361" s="9">
        <f>IFERROR(E361/B361*100,0)</f>
        <v>0</v>
      </c>
      <c r="G361" s="9">
        <f>IFERROR(E361/D361*100,0)</f>
        <v>29.423076923076923</v>
      </c>
    </row>
    <row r="362" spans="1:7" s="46" customFormat="1" ht="25.5" x14ac:dyDescent="0.2">
      <c r="A362" s="76" t="s">
        <v>128</v>
      </c>
      <c r="B362" s="81">
        <v>0</v>
      </c>
      <c r="C362" s="81">
        <v>130</v>
      </c>
      <c r="D362" s="81">
        <v>130</v>
      </c>
      <c r="E362" s="81">
        <v>38.25</v>
      </c>
      <c r="F362" s="81">
        <f>IFERROR(E362/B362*100,0)</f>
        <v>0</v>
      </c>
      <c r="G362" s="81">
        <f>IFERROR(E362/D362*100,0)</f>
        <v>29.423076923076923</v>
      </c>
    </row>
    <row r="363" spans="1:7" s="3" customFormat="1" ht="12.75" x14ac:dyDescent="0.2">
      <c r="A363" s="8" t="s">
        <v>24</v>
      </c>
      <c r="B363" s="9">
        <v>0</v>
      </c>
      <c r="C363" s="9">
        <v>130</v>
      </c>
      <c r="D363" s="9">
        <v>130</v>
      </c>
      <c r="E363" s="9">
        <v>38.25</v>
      </c>
      <c r="F363" s="9">
        <f>IFERROR(E363/B363*100,0)</f>
        <v>0</v>
      </c>
      <c r="G363" s="9">
        <f>IFERROR(E363/D363*100,0)</f>
        <v>29.423076923076923</v>
      </c>
    </row>
    <row r="364" spans="1:7" s="3" customFormat="1" ht="12.75" x14ac:dyDescent="0.2">
      <c r="A364" s="8" t="s">
        <v>32</v>
      </c>
      <c r="B364" s="9">
        <v>0</v>
      </c>
      <c r="C364" s="9">
        <v>130</v>
      </c>
      <c r="D364" s="9">
        <v>130</v>
      </c>
      <c r="E364" s="9">
        <v>38.25</v>
      </c>
      <c r="F364" s="9">
        <f>IFERROR(E364/B364*100,0)</f>
        <v>0</v>
      </c>
      <c r="G364" s="9">
        <f>IFERROR(E364/D364*100,0)</f>
        <v>29.423076923076923</v>
      </c>
    </row>
    <row r="365" spans="1:7" s="3" customFormat="1" ht="12.75" x14ac:dyDescent="0.2">
      <c r="A365" s="8" t="s">
        <v>38</v>
      </c>
      <c r="B365" s="9"/>
      <c r="C365" s="9"/>
      <c r="D365" s="9"/>
      <c r="E365" s="9">
        <v>38.25</v>
      </c>
      <c r="F365" s="9"/>
      <c r="G365" s="9"/>
    </row>
    <row r="366" spans="1:7" s="3" customFormat="1" ht="12.75" x14ac:dyDescent="0.2">
      <c r="A366" s="11" t="s">
        <v>42</v>
      </c>
      <c r="B366" s="12"/>
      <c r="C366" s="12"/>
      <c r="D366" s="12"/>
      <c r="E366" s="12">
        <v>38.25</v>
      </c>
      <c r="F366" s="12"/>
      <c r="G366" s="12"/>
    </row>
    <row r="367" spans="1:7" s="68" customFormat="1" ht="12.75" x14ac:dyDescent="0.2">
      <c r="A367" s="77" t="s">
        <v>171</v>
      </c>
      <c r="B367" s="82">
        <v>0</v>
      </c>
      <c r="C367" s="82">
        <v>5000</v>
      </c>
      <c r="D367" s="82">
        <v>2500</v>
      </c>
      <c r="E367" s="82">
        <v>2027.24</v>
      </c>
      <c r="F367" s="82">
        <f t="shared" ref="F367:F373" si="18">IFERROR(E367/B367*100,0)</f>
        <v>0</v>
      </c>
      <c r="G367" s="82">
        <f t="shared" ref="G367:G373" si="19">IFERROR(E367/D367*100,0)</f>
        <v>81.08959999999999</v>
      </c>
    </row>
    <row r="368" spans="1:7" s="3" customFormat="1" ht="12.75" x14ac:dyDescent="0.2">
      <c r="A368" s="8" t="s">
        <v>162</v>
      </c>
      <c r="B368" s="9">
        <v>0</v>
      </c>
      <c r="C368" s="9">
        <v>5000</v>
      </c>
      <c r="D368" s="9">
        <v>2500</v>
      </c>
      <c r="E368" s="9">
        <v>2027.24</v>
      </c>
      <c r="F368" s="9">
        <f t="shared" si="18"/>
        <v>0</v>
      </c>
      <c r="G368" s="9">
        <f t="shared" si="19"/>
        <v>81.08959999999999</v>
      </c>
    </row>
    <row r="369" spans="1:7" s="46" customFormat="1" ht="12.75" x14ac:dyDescent="0.2">
      <c r="A369" s="76" t="s">
        <v>127</v>
      </c>
      <c r="B369" s="81">
        <v>0</v>
      </c>
      <c r="C369" s="81">
        <v>5000</v>
      </c>
      <c r="D369" s="81">
        <v>2500</v>
      </c>
      <c r="E369" s="81">
        <v>2027.24</v>
      </c>
      <c r="F369" s="81">
        <f t="shared" si="18"/>
        <v>0</v>
      </c>
      <c r="G369" s="81">
        <f t="shared" si="19"/>
        <v>81.08959999999999</v>
      </c>
    </row>
    <row r="370" spans="1:7" s="3" customFormat="1" ht="12.75" x14ac:dyDescent="0.2">
      <c r="A370" s="8" t="s">
        <v>24</v>
      </c>
      <c r="B370" s="9">
        <v>0</v>
      </c>
      <c r="C370" s="9">
        <v>1500</v>
      </c>
      <c r="D370" s="9">
        <v>0</v>
      </c>
      <c r="E370" s="9">
        <v>0</v>
      </c>
      <c r="F370" s="9">
        <f t="shared" si="18"/>
        <v>0</v>
      </c>
      <c r="G370" s="9">
        <f t="shared" si="19"/>
        <v>0</v>
      </c>
    </row>
    <row r="371" spans="1:7" s="3" customFormat="1" ht="12.75" x14ac:dyDescent="0.2">
      <c r="A371" s="8" t="s">
        <v>68</v>
      </c>
      <c r="B371" s="9">
        <v>0</v>
      </c>
      <c r="C371" s="9">
        <v>1500</v>
      </c>
      <c r="D371" s="9">
        <v>0</v>
      </c>
      <c r="E371" s="9">
        <v>0</v>
      </c>
      <c r="F371" s="9">
        <f t="shared" si="18"/>
        <v>0</v>
      </c>
      <c r="G371" s="9">
        <f t="shared" si="19"/>
        <v>0</v>
      </c>
    </row>
    <row r="372" spans="1:7" s="3" customFormat="1" ht="12.75" x14ac:dyDescent="0.2">
      <c r="A372" s="8" t="s">
        <v>71</v>
      </c>
      <c r="B372" s="9">
        <v>0</v>
      </c>
      <c r="C372" s="9">
        <v>3500</v>
      </c>
      <c r="D372" s="9">
        <v>2500</v>
      </c>
      <c r="E372" s="9">
        <v>2027.24</v>
      </c>
      <c r="F372" s="9">
        <f t="shared" si="18"/>
        <v>0</v>
      </c>
      <c r="G372" s="9">
        <f t="shared" si="19"/>
        <v>81.08959999999999</v>
      </c>
    </row>
    <row r="373" spans="1:7" s="3" customFormat="1" ht="12.75" x14ac:dyDescent="0.2">
      <c r="A373" s="8" t="s">
        <v>72</v>
      </c>
      <c r="B373" s="9">
        <v>0</v>
      </c>
      <c r="C373" s="9">
        <v>3500</v>
      </c>
      <c r="D373" s="9">
        <v>2500</v>
      </c>
      <c r="E373" s="9">
        <v>2027.24</v>
      </c>
      <c r="F373" s="9">
        <f t="shared" si="18"/>
        <v>0</v>
      </c>
      <c r="G373" s="9">
        <f t="shared" si="19"/>
        <v>81.08959999999999</v>
      </c>
    </row>
    <row r="374" spans="1:7" s="3" customFormat="1" ht="12.75" x14ac:dyDescent="0.2">
      <c r="A374" s="8" t="s">
        <v>75</v>
      </c>
      <c r="B374" s="9"/>
      <c r="C374" s="9"/>
      <c r="D374" s="9"/>
      <c r="E374" s="9">
        <v>2027.24</v>
      </c>
      <c r="F374" s="9"/>
      <c r="G374" s="9"/>
    </row>
    <row r="375" spans="1:7" s="3" customFormat="1" ht="12.75" x14ac:dyDescent="0.2">
      <c r="A375" s="11" t="s">
        <v>76</v>
      </c>
      <c r="B375" s="12"/>
      <c r="C375" s="12"/>
      <c r="D375" s="12"/>
      <c r="E375" s="12">
        <v>2027.24</v>
      </c>
      <c r="F375" s="12"/>
      <c r="G375" s="12"/>
    </row>
    <row r="376" spans="1:7" s="68" customFormat="1" ht="12.75" x14ac:dyDescent="0.2">
      <c r="A376" s="77" t="s">
        <v>170</v>
      </c>
      <c r="B376" s="82">
        <v>0</v>
      </c>
      <c r="C376" s="82">
        <v>64417</v>
      </c>
      <c r="D376" s="82">
        <v>107600</v>
      </c>
      <c r="E376" s="82">
        <v>94922.67</v>
      </c>
      <c r="F376" s="82">
        <f t="shared" ref="F376:F381" si="20">IFERROR(E376/B376*100,0)</f>
        <v>0</v>
      </c>
      <c r="G376" s="82">
        <f t="shared" ref="G376:G381" si="21">IFERROR(E376/D376*100,0)</f>
        <v>88.218094795539031</v>
      </c>
    </row>
    <row r="377" spans="1:7" s="3" customFormat="1" ht="12.75" x14ac:dyDescent="0.2">
      <c r="A377" s="8" t="s">
        <v>162</v>
      </c>
      <c r="B377" s="9">
        <v>0</v>
      </c>
      <c r="C377" s="9">
        <v>64417</v>
      </c>
      <c r="D377" s="9">
        <v>107600</v>
      </c>
      <c r="E377" s="9">
        <v>94922.67</v>
      </c>
      <c r="F377" s="9">
        <f t="shared" si="20"/>
        <v>0</v>
      </c>
      <c r="G377" s="9">
        <f t="shared" si="21"/>
        <v>88.218094795539031</v>
      </c>
    </row>
    <row r="378" spans="1:7" s="46" customFormat="1" ht="12.75" x14ac:dyDescent="0.2">
      <c r="A378" s="76" t="s">
        <v>166</v>
      </c>
      <c r="B378" s="81">
        <v>0</v>
      </c>
      <c r="C378" s="81">
        <v>64417</v>
      </c>
      <c r="D378" s="81">
        <v>107600</v>
      </c>
      <c r="E378" s="81">
        <v>94922.67</v>
      </c>
      <c r="F378" s="81">
        <f t="shared" si="20"/>
        <v>0</v>
      </c>
      <c r="G378" s="81">
        <f t="shared" si="21"/>
        <v>88.218094795539031</v>
      </c>
    </row>
    <row r="379" spans="1:7" s="46" customFormat="1" ht="12.75" x14ac:dyDescent="0.2">
      <c r="A379" s="76" t="s">
        <v>121</v>
      </c>
      <c r="B379" s="81">
        <v>0</v>
      </c>
      <c r="C379" s="81">
        <v>64417</v>
      </c>
      <c r="D379" s="81">
        <v>107600</v>
      </c>
      <c r="E379" s="81">
        <v>94922.67</v>
      </c>
      <c r="F379" s="81">
        <f t="shared" si="20"/>
        <v>0</v>
      </c>
      <c r="G379" s="81">
        <f t="shared" si="21"/>
        <v>88.218094795539031</v>
      </c>
    </row>
    <row r="380" spans="1:7" s="3" customFormat="1" ht="12.75" x14ac:dyDescent="0.2">
      <c r="A380" s="8" t="s">
        <v>24</v>
      </c>
      <c r="B380" s="9">
        <v>0</v>
      </c>
      <c r="C380" s="9">
        <v>64417</v>
      </c>
      <c r="D380" s="9">
        <v>107600</v>
      </c>
      <c r="E380" s="9">
        <v>94922.67</v>
      </c>
      <c r="F380" s="9">
        <f t="shared" si="20"/>
        <v>0</v>
      </c>
      <c r="G380" s="9">
        <f t="shared" si="21"/>
        <v>88.218094795539031</v>
      </c>
    </row>
    <row r="381" spans="1:7" s="3" customFormat="1" ht="12.75" x14ac:dyDescent="0.2">
      <c r="A381" s="8" t="s">
        <v>25</v>
      </c>
      <c r="B381" s="9">
        <v>0</v>
      </c>
      <c r="C381" s="9">
        <v>20970</v>
      </c>
      <c r="D381" s="9">
        <v>24200</v>
      </c>
      <c r="E381" s="9">
        <v>22252.880000000001</v>
      </c>
      <c r="F381" s="9">
        <f t="shared" si="20"/>
        <v>0</v>
      </c>
      <c r="G381" s="9">
        <f t="shared" si="21"/>
        <v>91.954049586776861</v>
      </c>
    </row>
    <row r="382" spans="1:7" s="3" customFormat="1" ht="12.75" x14ac:dyDescent="0.2">
      <c r="A382" s="8" t="s">
        <v>26</v>
      </c>
      <c r="B382" s="9"/>
      <c r="C382" s="9"/>
      <c r="D382" s="9"/>
      <c r="E382" s="9">
        <v>20367.57</v>
      </c>
      <c r="F382" s="9"/>
      <c r="G382" s="9"/>
    </row>
    <row r="383" spans="1:7" s="3" customFormat="1" ht="12.75" x14ac:dyDescent="0.2">
      <c r="A383" s="11" t="s">
        <v>27</v>
      </c>
      <c r="B383" s="12"/>
      <c r="C383" s="12"/>
      <c r="D383" s="12"/>
      <c r="E383" s="12">
        <v>20367.57</v>
      </c>
      <c r="F383" s="12"/>
      <c r="G383" s="12"/>
    </row>
    <row r="384" spans="1:7" s="3" customFormat="1" ht="12.75" x14ac:dyDescent="0.2">
      <c r="A384" s="8" t="s">
        <v>30</v>
      </c>
      <c r="B384" s="9"/>
      <c r="C384" s="9"/>
      <c r="D384" s="9"/>
      <c r="E384" s="9">
        <v>1885.31</v>
      </c>
      <c r="F384" s="9"/>
      <c r="G384" s="9"/>
    </row>
    <row r="385" spans="1:7" s="3" customFormat="1" ht="12.75" x14ac:dyDescent="0.2">
      <c r="A385" s="11" t="s">
        <v>31</v>
      </c>
      <c r="B385" s="12"/>
      <c r="C385" s="12"/>
      <c r="D385" s="12"/>
      <c r="E385" s="12">
        <v>1885.31</v>
      </c>
      <c r="F385" s="12"/>
      <c r="G385" s="12"/>
    </row>
    <row r="386" spans="1:7" s="3" customFormat="1" ht="12.75" x14ac:dyDescent="0.2">
      <c r="A386" s="8" t="s">
        <v>32</v>
      </c>
      <c r="B386" s="9">
        <v>0</v>
      </c>
      <c r="C386" s="9">
        <v>42784</v>
      </c>
      <c r="D386" s="9">
        <v>83000</v>
      </c>
      <c r="E386" s="9">
        <v>72524.160000000003</v>
      </c>
      <c r="F386" s="9">
        <f>IFERROR(E386/B386*100,0)</f>
        <v>0</v>
      </c>
      <c r="G386" s="9">
        <f>IFERROR(E386/D386*100,0)</f>
        <v>87.378506024096396</v>
      </c>
    </row>
    <row r="387" spans="1:7" s="3" customFormat="1" ht="12.75" x14ac:dyDescent="0.2">
      <c r="A387" s="8" t="s">
        <v>33</v>
      </c>
      <c r="B387" s="9"/>
      <c r="C387" s="9"/>
      <c r="D387" s="9"/>
      <c r="E387" s="9">
        <v>6468.34</v>
      </c>
      <c r="F387" s="9"/>
      <c r="G387" s="9"/>
    </row>
    <row r="388" spans="1:7" s="3" customFormat="1" ht="12.75" x14ac:dyDescent="0.2">
      <c r="A388" s="11" t="s">
        <v>34</v>
      </c>
      <c r="B388" s="12"/>
      <c r="C388" s="12"/>
      <c r="D388" s="12"/>
      <c r="E388" s="12">
        <v>4362.0200000000004</v>
      </c>
      <c r="F388" s="12"/>
      <c r="G388" s="12"/>
    </row>
    <row r="389" spans="1:7" s="3" customFormat="1" ht="12.75" x14ac:dyDescent="0.2">
      <c r="A389" s="11" t="s">
        <v>36</v>
      </c>
      <c r="B389" s="12"/>
      <c r="C389" s="12"/>
      <c r="D389" s="12"/>
      <c r="E389" s="12">
        <v>206.8</v>
      </c>
      <c r="F389" s="12"/>
      <c r="G389" s="12"/>
    </row>
    <row r="390" spans="1:7" s="3" customFormat="1" ht="12.75" x14ac:dyDescent="0.2">
      <c r="A390" s="11" t="s">
        <v>37</v>
      </c>
      <c r="B390" s="12"/>
      <c r="C390" s="12"/>
      <c r="D390" s="12"/>
      <c r="E390" s="12">
        <v>1899.52</v>
      </c>
      <c r="F390" s="12"/>
      <c r="G390" s="12"/>
    </row>
    <row r="391" spans="1:7" s="3" customFormat="1" ht="12.75" x14ac:dyDescent="0.2">
      <c r="A391" s="8" t="s">
        <v>38</v>
      </c>
      <c r="B391" s="9"/>
      <c r="C391" s="9"/>
      <c r="D391" s="9"/>
      <c r="E391" s="9">
        <v>25425.34</v>
      </c>
      <c r="F391" s="9"/>
      <c r="G391" s="9"/>
    </row>
    <row r="392" spans="1:7" s="3" customFormat="1" ht="12.75" x14ac:dyDescent="0.2">
      <c r="A392" s="11" t="s">
        <v>39</v>
      </c>
      <c r="B392" s="12"/>
      <c r="C392" s="12"/>
      <c r="D392" s="12"/>
      <c r="E392" s="12">
        <v>10901.28</v>
      </c>
      <c r="F392" s="12"/>
      <c r="G392" s="12"/>
    </row>
    <row r="393" spans="1:7" s="3" customFormat="1" ht="12.75" x14ac:dyDescent="0.2">
      <c r="A393" s="11" t="s">
        <v>40</v>
      </c>
      <c r="B393" s="12"/>
      <c r="C393" s="12"/>
      <c r="D393" s="12"/>
      <c r="E393" s="12">
        <v>14465.67</v>
      </c>
      <c r="F393" s="12"/>
      <c r="G393" s="12"/>
    </row>
    <row r="394" spans="1:7" s="3" customFormat="1" ht="12.75" x14ac:dyDescent="0.2">
      <c r="A394" s="11" t="s">
        <v>41</v>
      </c>
      <c r="B394" s="12"/>
      <c r="C394" s="12"/>
      <c r="D394" s="12"/>
      <c r="E394" s="12">
        <v>56.43</v>
      </c>
      <c r="F394" s="12"/>
      <c r="G394" s="12"/>
    </row>
    <row r="395" spans="1:7" s="3" customFormat="1" ht="12.75" x14ac:dyDescent="0.2">
      <c r="A395" s="11" t="s">
        <v>42</v>
      </c>
      <c r="B395" s="12"/>
      <c r="C395" s="12"/>
      <c r="D395" s="12"/>
      <c r="E395" s="12">
        <v>1.96</v>
      </c>
      <c r="F395" s="12"/>
      <c r="G395" s="12"/>
    </row>
    <row r="396" spans="1:7" s="3" customFormat="1" ht="12.75" x14ac:dyDescent="0.2">
      <c r="A396" s="8" t="s">
        <v>45</v>
      </c>
      <c r="B396" s="9"/>
      <c r="C396" s="9"/>
      <c r="D396" s="9"/>
      <c r="E396" s="9">
        <v>2873.36</v>
      </c>
      <c r="F396" s="9"/>
      <c r="G396" s="9"/>
    </row>
    <row r="397" spans="1:7" s="3" customFormat="1" ht="12.75" x14ac:dyDescent="0.2">
      <c r="A397" s="11" t="s">
        <v>46</v>
      </c>
      <c r="B397" s="12"/>
      <c r="C397" s="12"/>
      <c r="D397" s="12"/>
      <c r="E397" s="12">
        <v>1647.45</v>
      </c>
      <c r="F397" s="12"/>
      <c r="G397" s="12"/>
    </row>
    <row r="398" spans="1:7" s="3" customFormat="1" ht="12.75" x14ac:dyDescent="0.2">
      <c r="A398" s="11" t="s">
        <v>47</v>
      </c>
      <c r="B398" s="12"/>
      <c r="C398" s="12"/>
      <c r="D398" s="12"/>
      <c r="E398" s="12">
        <v>47.26</v>
      </c>
      <c r="F398" s="12"/>
      <c r="G398" s="12"/>
    </row>
    <row r="399" spans="1:7" s="3" customFormat="1" ht="12.75" x14ac:dyDescent="0.2">
      <c r="A399" s="11" t="s">
        <v>50</v>
      </c>
      <c r="B399" s="12"/>
      <c r="C399" s="12"/>
      <c r="D399" s="12"/>
      <c r="E399" s="12">
        <v>200</v>
      </c>
      <c r="F399" s="12"/>
      <c r="G399" s="12"/>
    </row>
    <row r="400" spans="1:7" s="3" customFormat="1" ht="12.75" x14ac:dyDescent="0.2">
      <c r="A400" s="11" t="s">
        <v>51</v>
      </c>
      <c r="B400" s="12"/>
      <c r="C400" s="12"/>
      <c r="D400" s="12"/>
      <c r="E400" s="12">
        <v>36.5</v>
      </c>
      <c r="F400" s="12"/>
      <c r="G400" s="12"/>
    </row>
    <row r="401" spans="1:7" s="3" customFormat="1" ht="12.75" x14ac:dyDescent="0.2">
      <c r="A401" s="11" t="s">
        <v>52</v>
      </c>
      <c r="B401" s="12"/>
      <c r="C401" s="12"/>
      <c r="D401" s="12"/>
      <c r="E401" s="12">
        <v>275</v>
      </c>
      <c r="F401" s="12"/>
      <c r="G401" s="12"/>
    </row>
    <row r="402" spans="1:7" s="3" customFormat="1" ht="12.75" x14ac:dyDescent="0.2">
      <c r="A402" s="11" t="s">
        <v>53</v>
      </c>
      <c r="B402" s="12"/>
      <c r="C402" s="12"/>
      <c r="D402" s="12"/>
      <c r="E402" s="12">
        <v>257.64999999999998</v>
      </c>
      <c r="F402" s="12"/>
      <c r="G402" s="12"/>
    </row>
    <row r="403" spans="1:7" s="3" customFormat="1" ht="12.75" x14ac:dyDescent="0.2">
      <c r="A403" s="11" t="s">
        <v>54</v>
      </c>
      <c r="B403" s="12"/>
      <c r="C403" s="12"/>
      <c r="D403" s="12"/>
      <c r="E403" s="12">
        <v>409.5</v>
      </c>
      <c r="F403" s="12"/>
      <c r="G403" s="12"/>
    </row>
    <row r="404" spans="1:7" s="3" customFormat="1" ht="12.75" x14ac:dyDescent="0.2">
      <c r="A404" s="8" t="s">
        <v>55</v>
      </c>
      <c r="B404" s="9"/>
      <c r="C404" s="9"/>
      <c r="D404" s="9"/>
      <c r="E404" s="9">
        <v>37757.120000000003</v>
      </c>
      <c r="F404" s="9"/>
      <c r="G404" s="9"/>
    </row>
    <row r="405" spans="1:7" s="3" customFormat="1" ht="12.75" x14ac:dyDescent="0.2">
      <c r="A405" s="11" t="s">
        <v>56</v>
      </c>
      <c r="B405" s="12"/>
      <c r="C405" s="12"/>
      <c r="D405" s="12"/>
      <c r="E405" s="12">
        <v>415.08</v>
      </c>
      <c r="F405" s="12"/>
      <c r="G405" s="12"/>
    </row>
    <row r="406" spans="1:7" s="3" customFormat="1" ht="12.75" x14ac:dyDescent="0.2">
      <c r="A406" s="11" t="s">
        <v>57</v>
      </c>
      <c r="B406" s="12"/>
      <c r="C406" s="12"/>
      <c r="D406" s="12"/>
      <c r="E406" s="12">
        <v>176</v>
      </c>
      <c r="F406" s="12"/>
      <c r="G406" s="12"/>
    </row>
    <row r="407" spans="1:7" s="3" customFormat="1" ht="12.75" x14ac:dyDescent="0.2">
      <c r="A407" s="11" t="s">
        <v>58</v>
      </c>
      <c r="B407" s="12"/>
      <c r="C407" s="12"/>
      <c r="D407" s="12"/>
      <c r="E407" s="12">
        <v>25</v>
      </c>
      <c r="F407" s="12"/>
      <c r="G407" s="12"/>
    </row>
    <row r="408" spans="1:7" s="3" customFormat="1" ht="12.75" x14ac:dyDescent="0.2">
      <c r="A408" s="11" t="s">
        <v>60</v>
      </c>
      <c r="B408" s="12"/>
      <c r="C408" s="12"/>
      <c r="D408" s="12"/>
      <c r="E408" s="12">
        <v>37141.040000000001</v>
      </c>
      <c r="F408" s="12"/>
      <c r="G408" s="12"/>
    </row>
    <row r="409" spans="1:7" s="3" customFormat="1" ht="12.75" x14ac:dyDescent="0.2">
      <c r="A409" s="8" t="s">
        <v>61</v>
      </c>
      <c r="B409" s="9">
        <v>0</v>
      </c>
      <c r="C409" s="9">
        <v>663</v>
      </c>
      <c r="D409" s="9">
        <v>400</v>
      </c>
      <c r="E409" s="9">
        <v>145.63</v>
      </c>
      <c r="F409" s="9">
        <f>IFERROR(E409/B409*100,0)</f>
        <v>0</v>
      </c>
      <c r="G409" s="9">
        <f>IFERROR(E409/D409*100,0)</f>
        <v>36.407499999999999</v>
      </c>
    </row>
    <row r="410" spans="1:7" s="3" customFormat="1" ht="12.75" x14ac:dyDescent="0.2">
      <c r="A410" s="8" t="s">
        <v>62</v>
      </c>
      <c r="B410" s="9"/>
      <c r="C410" s="9"/>
      <c r="D410" s="9"/>
      <c r="E410" s="9">
        <v>145.63</v>
      </c>
      <c r="F410" s="9"/>
      <c r="G410" s="9"/>
    </row>
    <row r="411" spans="1:7" s="3" customFormat="1" ht="12.75" x14ac:dyDescent="0.2">
      <c r="A411" s="11" t="s">
        <v>63</v>
      </c>
      <c r="B411" s="12"/>
      <c r="C411" s="12"/>
      <c r="D411" s="12"/>
      <c r="E411" s="12">
        <v>122.63</v>
      </c>
      <c r="F411" s="12"/>
      <c r="G411" s="12"/>
    </row>
    <row r="412" spans="1:7" s="3" customFormat="1" ht="12.75" x14ac:dyDescent="0.2">
      <c r="A412" s="11" t="s">
        <v>64</v>
      </c>
      <c r="B412" s="12"/>
      <c r="C412" s="12"/>
      <c r="D412" s="12"/>
      <c r="E412" s="12">
        <v>23</v>
      </c>
      <c r="F412" s="12"/>
      <c r="G412" s="12"/>
    </row>
    <row r="413" spans="1:7" s="68" customFormat="1" ht="12.75" x14ac:dyDescent="0.2">
      <c r="A413" s="77" t="s">
        <v>169</v>
      </c>
      <c r="B413" s="82">
        <v>0</v>
      </c>
      <c r="C413" s="82">
        <v>140072</v>
      </c>
      <c r="D413" s="82">
        <v>129700</v>
      </c>
      <c r="E413" s="82">
        <v>113265.95</v>
      </c>
      <c r="F413" s="82">
        <f>IFERROR(E413/B413*100,0)</f>
        <v>0</v>
      </c>
      <c r="G413" s="82">
        <f>IFERROR(E413/D413*100,0)</f>
        <v>87.329182729375475</v>
      </c>
    </row>
    <row r="414" spans="1:7" s="3" customFormat="1" ht="12.75" x14ac:dyDescent="0.2">
      <c r="A414" s="8" t="s">
        <v>159</v>
      </c>
      <c r="B414" s="9">
        <v>0</v>
      </c>
      <c r="C414" s="9">
        <v>108045</v>
      </c>
      <c r="D414" s="9">
        <v>107700</v>
      </c>
      <c r="E414" s="9">
        <v>91864.3</v>
      </c>
      <c r="F414" s="9">
        <f>IFERROR(E414/B414*100,0)</f>
        <v>0</v>
      </c>
      <c r="G414" s="9">
        <f>IFERROR(E414/D414*100,0)</f>
        <v>85.296471680594237</v>
      </c>
    </row>
    <row r="415" spans="1:7" s="46" customFormat="1" ht="12.75" x14ac:dyDescent="0.2">
      <c r="A415" s="76" t="s">
        <v>125</v>
      </c>
      <c r="B415" s="81">
        <v>0</v>
      </c>
      <c r="C415" s="81">
        <v>108045</v>
      </c>
      <c r="D415" s="81">
        <v>107700</v>
      </c>
      <c r="E415" s="81">
        <v>91864.3</v>
      </c>
      <c r="F415" s="81">
        <f>IFERROR(E415/B415*100,0)</f>
        <v>0</v>
      </c>
      <c r="G415" s="81">
        <f>IFERROR(E415/D415*100,0)</f>
        <v>85.296471680594237</v>
      </c>
    </row>
    <row r="416" spans="1:7" s="3" customFormat="1" ht="12.75" x14ac:dyDescent="0.2">
      <c r="A416" s="8" t="s">
        <v>24</v>
      </c>
      <c r="B416" s="9">
        <v>0</v>
      </c>
      <c r="C416" s="9">
        <v>94109</v>
      </c>
      <c r="D416" s="9">
        <v>100700</v>
      </c>
      <c r="E416" s="9">
        <v>90548.29</v>
      </c>
      <c r="F416" s="9">
        <f>IFERROR(E416/B416*100,0)</f>
        <v>0</v>
      </c>
      <c r="G416" s="9">
        <f>IFERROR(E416/D416*100,0)</f>
        <v>89.918857994041701</v>
      </c>
    </row>
    <row r="417" spans="1:7" s="3" customFormat="1" ht="12.75" x14ac:dyDescent="0.2">
      <c r="A417" s="8" t="s">
        <v>25</v>
      </c>
      <c r="B417" s="9">
        <v>0</v>
      </c>
      <c r="C417" s="9">
        <v>48100</v>
      </c>
      <c r="D417" s="9">
        <v>46000</v>
      </c>
      <c r="E417" s="9">
        <v>43976.09</v>
      </c>
      <c r="F417" s="9">
        <f>IFERROR(E417/B417*100,0)</f>
        <v>0</v>
      </c>
      <c r="G417" s="9">
        <f>IFERROR(E417/D417*100,0)</f>
        <v>95.600195652173909</v>
      </c>
    </row>
    <row r="418" spans="1:7" s="3" customFormat="1" ht="12.75" x14ac:dyDescent="0.2">
      <c r="A418" s="8" t="s">
        <v>26</v>
      </c>
      <c r="B418" s="9"/>
      <c r="C418" s="9"/>
      <c r="D418" s="9"/>
      <c r="E418" s="9">
        <v>38718.06</v>
      </c>
      <c r="F418" s="9"/>
      <c r="G418" s="9"/>
    </row>
    <row r="419" spans="1:7" s="3" customFormat="1" ht="12.75" x14ac:dyDescent="0.2">
      <c r="A419" s="11" t="s">
        <v>27</v>
      </c>
      <c r="B419" s="12"/>
      <c r="C419" s="12"/>
      <c r="D419" s="12"/>
      <c r="E419" s="12">
        <v>38718.06</v>
      </c>
      <c r="F419" s="12"/>
      <c r="G419" s="12"/>
    </row>
    <row r="420" spans="1:7" s="3" customFormat="1" ht="12.75" x14ac:dyDescent="0.2">
      <c r="A420" s="8" t="s">
        <v>28</v>
      </c>
      <c r="B420" s="9"/>
      <c r="C420" s="9"/>
      <c r="D420" s="9"/>
      <c r="E420" s="9">
        <v>1727.08</v>
      </c>
      <c r="F420" s="9"/>
      <c r="G420" s="9"/>
    </row>
    <row r="421" spans="1:7" s="3" customFormat="1" ht="12.75" x14ac:dyDescent="0.2">
      <c r="A421" s="11" t="s">
        <v>29</v>
      </c>
      <c r="B421" s="12"/>
      <c r="C421" s="12"/>
      <c r="D421" s="12"/>
      <c r="E421" s="12">
        <v>1727.08</v>
      </c>
      <c r="F421" s="12"/>
      <c r="G421" s="12"/>
    </row>
    <row r="422" spans="1:7" s="3" customFormat="1" ht="12.75" x14ac:dyDescent="0.2">
      <c r="A422" s="8" t="s">
        <v>30</v>
      </c>
      <c r="B422" s="9"/>
      <c r="C422" s="9"/>
      <c r="D422" s="9"/>
      <c r="E422" s="9">
        <v>3530.95</v>
      </c>
      <c r="F422" s="9"/>
      <c r="G422" s="9"/>
    </row>
    <row r="423" spans="1:7" s="3" customFormat="1" ht="12.75" x14ac:dyDescent="0.2">
      <c r="A423" s="11" t="s">
        <v>31</v>
      </c>
      <c r="B423" s="12"/>
      <c r="C423" s="12"/>
      <c r="D423" s="12"/>
      <c r="E423" s="12">
        <v>3530.95</v>
      </c>
      <c r="F423" s="12"/>
      <c r="G423" s="12"/>
    </row>
    <row r="424" spans="1:7" s="3" customFormat="1" ht="12.75" x14ac:dyDescent="0.2">
      <c r="A424" s="8" t="s">
        <v>32</v>
      </c>
      <c r="B424" s="9">
        <v>0</v>
      </c>
      <c r="C424" s="9">
        <v>17809</v>
      </c>
      <c r="D424" s="9">
        <v>21500</v>
      </c>
      <c r="E424" s="9">
        <v>14606.1</v>
      </c>
      <c r="F424" s="9">
        <f>IFERROR(E424/B424*100,0)</f>
        <v>0</v>
      </c>
      <c r="G424" s="9">
        <f>IFERROR(E424/D424*100,0)</f>
        <v>67.935348837209304</v>
      </c>
    </row>
    <row r="425" spans="1:7" s="3" customFormat="1" ht="12.75" x14ac:dyDescent="0.2">
      <c r="A425" s="8" t="s">
        <v>33</v>
      </c>
      <c r="B425" s="9"/>
      <c r="C425" s="9"/>
      <c r="D425" s="9"/>
      <c r="E425" s="9">
        <v>1670.38</v>
      </c>
      <c r="F425" s="9"/>
      <c r="G425" s="9"/>
    </row>
    <row r="426" spans="1:7" s="3" customFormat="1" ht="12.75" x14ac:dyDescent="0.2">
      <c r="A426" s="11" t="s">
        <v>34</v>
      </c>
      <c r="B426" s="12"/>
      <c r="C426" s="12"/>
      <c r="D426" s="12"/>
      <c r="E426" s="12">
        <v>433.98</v>
      </c>
      <c r="F426" s="12"/>
      <c r="G426" s="12"/>
    </row>
    <row r="427" spans="1:7" s="3" customFormat="1" ht="12.75" x14ac:dyDescent="0.2">
      <c r="A427" s="11" t="s">
        <v>36</v>
      </c>
      <c r="B427" s="12"/>
      <c r="C427" s="12"/>
      <c r="D427" s="12"/>
      <c r="E427" s="12">
        <v>718.8</v>
      </c>
      <c r="F427" s="12"/>
      <c r="G427" s="12"/>
    </row>
    <row r="428" spans="1:7" s="3" customFormat="1" ht="12.75" x14ac:dyDescent="0.2">
      <c r="A428" s="11" t="s">
        <v>37</v>
      </c>
      <c r="B428" s="12"/>
      <c r="C428" s="12"/>
      <c r="D428" s="12"/>
      <c r="E428" s="12">
        <v>517.6</v>
      </c>
      <c r="F428" s="12"/>
      <c r="G428" s="12"/>
    </row>
    <row r="429" spans="1:7" s="3" customFormat="1" ht="12.75" x14ac:dyDescent="0.2">
      <c r="A429" s="8" t="s">
        <v>38</v>
      </c>
      <c r="B429" s="9"/>
      <c r="C429" s="9"/>
      <c r="D429" s="9"/>
      <c r="E429" s="9">
        <v>8837.09</v>
      </c>
      <c r="F429" s="9"/>
      <c r="G429" s="9"/>
    </row>
    <row r="430" spans="1:7" s="3" customFormat="1" ht="12.75" x14ac:dyDescent="0.2">
      <c r="A430" s="11" t="s">
        <v>39</v>
      </c>
      <c r="B430" s="12"/>
      <c r="C430" s="12"/>
      <c r="D430" s="12"/>
      <c r="E430" s="12">
        <v>4985.66</v>
      </c>
      <c r="F430" s="12"/>
      <c r="G430" s="12"/>
    </row>
    <row r="431" spans="1:7" s="3" customFormat="1" ht="12.75" x14ac:dyDescent="0.2">
      <c r="A431" s="11" t="s">
        <v>40</v>
      </c>
      <c r="B431" s="12"/>
      <c r="C431" s="12"/>
      <c r="D431" s="12"/>
      <c r="E431" s="12">
        <v>83.25</v>
      </c>
      <c r="F431" s="12"/>
      <c r="G431" s="12"/>
    </row>
    <row r="432" spans="1:7" s="3" customFormat="1" ht="12.75" x14ac:dyDescent="0.2">
      <c r="A432" s="11" t="s">
        <v>41</v>
      </c>
      <c r="B432" s="12"/>
      <c r="C432" s="12"/>
      <c r="D432" s="12"/>
      <c r="E432" s="12">
        <v>1022.41</v>
      </c>
      <c r="F432" s="12"/>
      <c r="G432" s="12"/>
    </row>
    <row r="433" spans="1:7" s="3" customFormat="1" ht="12.75" x14ac:dyDescent="0.2">
      <c r="A433" s="11" t="s">
        <v>42</v>
      </c>
      <c r="B433" s="12"/>
      <c r="C433" s="12"/>
      <c r="D433" s="12"/>
      <c r="E433" s="12">
        <v>650</v>
      </c>
      <c r="F433" s="12"/>
      <c r="G433" s="12"/>
    </row>
    <row r="434" spans="1:7" s="3" customFormat="1" ht="12.75" x14ac:dyDescent="0.2">
      <c r="A434" s="11" t="s">
        <v>43</v>
      </c>
      <c r="B434" s="12"/>
      <c r="C434" s="12"/>
      <c r="D434" s="12"/>
      <c r="E434" s="12">
        <v>2095.77</v>
      </c>
      <c r="F434" s="12"/>
      <c r="G434" s="12"/>
    </row>
    <row r="435" spans="1:7" s="3" customFormat="1" ht="12.75" x14ac:dyDescent="0.2">
      <c r="A435" s="8" t="s">
        <v>45</v>
      </c>
      <c r="B435" s="9"/>
      <c r="C435" s="9"/>
      <c r="D435" s="9"/>
      <c r="E435" s="9">
        <v>4014.23</v>
      </c>
      <c r="F435" s="9"/>
      <c r="G435" s="9"/>
    </row>
    <row r="436" spans="1:7" s="3" customFormat="1" ht="12.75" x14ac:dyDescent="0.2">
      <c r="A436" s="11" t="s">
        <v>46</v>
      </c>
      <c r="B436" s="12"/>
      <c r="C436" s="12"/>
      <c r="D436" s="12"/>
      <c r="E436" s="12">
        <v>3821.25</v>
      </c>
      <c r="F436" s="12"/>
      <c r="G436" s="12"/>
    </row>
    <row r="437" spans="1:7" s="3" customFormat="1" ht="12.75" x14ac:dyDescent="0.2">
      <c r="A437" s="11" t="s">
        <v>52</v>
      </c>
      <c r="B437" s="12"/>
      <c r="C437" s="12"/>
      <c r="D437" s="12"/>
      <c r="E437" s="12">
        <v>25</v>
      </c>
      <c r="F437" s="12"/>
      <c r="G437" s="12"/>
    </row>
    <row r="438" spans="1:7" s="3" customFormat="1" ht="12.75" x14ac:dyDescent="0.2">
      <c r="A438" s="11" t="s">
        <v>53</v>
      </c>
      <c r="B438" s="12"/>
      <c r="C438" s="12"/>
      <c r="D438" s="12"/>
      <c r="E438" s="12">
        <v>20.98</v>
      </c>
      <c r="F438" s="12"/>
      <c r="G438" s="12"/>
    </row>
    <row r="439" spans="1:7" s="3" customFormat="1" ht="12.75" x14ac:dyDescent="0.2">
      <c r="A439" s="11" t="s">
        <v>54</v>
      </c>
      <c r="B439" s="12"/>
      <c r="C439" s="12"/>
      <c r="D439" s="12"/>
      <c r="E439" s="12">
        <v>147</v>
      </c>
      <c r="F439" s="12"/>
      <c r="G439" s="12"/>
    </row>
    <row r="440" spans="1:7" s="3" customFormat="1" ht="12.75" x14ac:dyDescent="0.2">
      <c r="A440" s="8" t="s">
        <v>55</v>
      </c>
      <c r="B440" s="9"/>
      <c r="C440" s="9"/>
      <c r="D440" s="9"/>
      <c r="E440" s="9">
        <v>84.4</v>
      </c>
      <c r="F440" s="9"/>
      <c r="G440" s="9"/>
    </row>
    <row r="441" spans="1:7" s="3" customFormat="1" ht="12.75" x14ac:dyDescent="0.2">
      <c r="A441" s="11" t="s">
        <v>60</v>
      </c>
      <c r="B441" s="12"/>
      <c r="C441" s="12"/>
      <c r="D441" s="12"/>
      <c r="E441" s="12">
        <v>84.4</v>
      </c>
      <c r="F441" s="12"/>
      <c r="G441" s="12"/>
    </row>
    <row r="442" spans="1:7" s="3" customFormat="1" ht="25.5" x14ac:dyDescent="0.2">
      <c r="A442" s="8" t="s">
        <v>65</v>
      </c>
      <c r="B442" s="9">
        <v>0</v>
      </c>
      <c r="C442" s="9">
        <v>26000</v>
      </c>
      <c r="D442" s="9">
        <v>31000</v>
      </c>
      <c r="E442" s="9">
        <v>31000</v>
      </c>
      <c r="F442" s="9">
        <f>IFERROR(E442/B442*100,0)</f>
        <v>0</v>
      </c>
      <c r="G442" s="9">
        <f>IFERROR(E442/D442*100,0)</f>
        <v>100</v>
      </c>
    </row>
    <row r="443" spans="1:7" s="3" customFormat="1" ht="12.75" x14ac:dyDescent="0.2">
      <c r="A443" s="8" t="s">
        <v>66</v>
      </c>
      <c r="B443" s="9"/>
      <c r="C443" s="9"/>
      <c r="D443" s="9"/>
      <c r="E443" s="9">
        <v>31000</v>
      </c>
      <c r="F443" s="9"/>
      <c r="G443" s="9"/>
    </row>
    <row r="444" spans="1:7" s="3" customFormat="1" ht="12.75" x14ac:dyDescent="0.2">
      <c r="A444" s="11" t="s">
        <v>67</v>
      </c>
      <c r="B444" s="12"/>
      <c r="C444" s="12"/>
      <c r="D444" s="12"/>
      <c r="E444" s="12">
        <v>31000</v>
      </c>
      <c r="F444" s="12"/>
      <c r="G444" s="12"/>
    </row>
    <row r="445" spans="1:7" s="3" customFormat="1" ht="12.75" x14ac:dyDescent="0.2">
      <c r="A445" s="8" t="s">
        <v>68</v>
      </c>
      <c r="B445" s="9">
        <v>0</v>
      </c>
      <c r="C445" s="9">
        <v>2200</v>
      </c>
      <c r="D445" s="9">
        <v>2200</v>
      </c>
      <c r="E445" s="9">
        <v>966.1</v>
      </c>
      <c r="F445" s="9">
        <f>IFERROR(E445/B445*100,0)</f>
        <v>0</v>
      </c>
      <c r="G445" s="9">
        <f>IFERROR(E445/D445*100,0)</f>
        <v>43.913636363636364</v>
      </c>
    </row>
    <row r="446" spans="1:7" s="3" customFormat="1" ht="12.75" x14ac:dyDescent="0.2">
      <c r="A446" s="8" t="s">
        <v>69</v>
      </c>
      <c r="B446" s="9"/>
      <c r="C446" s="9"/>
      <c r="D446" s="9"/>
      <c r="E446" s="9">
        <v>966.1</v>
      </c>
      <c r="F446" s="9"/>
      <c r="G446" s="9"/>
    </row>
    <row r="447" spans="1:7" s="3" customFormat="1" ht="12.75" x14ac:dyDescent="0.2">
      <c r="A447" s="11" t="s">
        <v>70</v>
      </c>
      <c r="B447" s="12"/>
      <c r="C447" s="12"/>
      <c r="D447" s="12"/>
      <c r="E447" s="12">
        <v>966.1</v>
      </c>
      <c r="F447" s="12"/>
      <c r="G447" s="12"/>
    </row>
    <row r="448" spans="1:7" s="3" customFormat="1" ht="12.75" x14ac:dyDescent="0.2">
      <c r="A448" s="8" t="s">
        <v>71</v>
      </c>
      <c r="B448" s="9">
        <v>0</v>
      </c>
      <c r="C448" s="9">
        <v>13936</v>
      </c>
      <c r="D448" s="9">
        <v>7000</v>
      </c>
      <c r="E448" s="9">
        <v>1316.01</v>
      </c>
      <c r="F448" s="9">
        <f>IFERROR(E448/B448*100,0)</f>
        <v>0</v>
      </c>
      <c r="G448" s="9">
        <f>IFERROR(E448/D448*100,0)</f>
        <v>18.800142857142855</v>
      </c>
    </row>
    <row r="449" spans="1:7" s="3" customFormat="1" ht="12.75" x14ac:dyDescent="0.2">
      <c r="A449" s="8" t="s">
        <v>72</v>
      </c>
      <c r="B449" s="9">
        <v>0</v>
      </c>
      <c r="C449" s="9">
        <v>13936</v>
      </c>
      <c r="D449" s="9">
        <v>7000</v>
      </c>
      <c r="E449" s="9">
        <v>1316.01</v>
      </c>
      <c r="F449" s="9">
        <f>IFERROR(E449/B449*100,0)</f>
        <v>0</v>
      </c>
      <c r="G449" s="9">
        <f>IFERROR(E449/D449*100,0)</f>
        <v>18.800142857142855</v>
      </c>
    </row>
    <row r="450" spans="1:7" s="3" customFormat="1" ht="12.75" x14ac:dyDescent="0.2">
      <c r="A450" s="8" t="s">
        <v>75</v>
      </c>
      <c r="B450" s="9"/>
      <c r="C450" s="9"/>
      <c r="D450" s="9"/>
      <c r="E450" s="9">
        <v>1152.01</v>
      </c>
      <c r="F450" s="9"/>
      <c r="G450" s="9"/>
    </row>
    <row r="451" spans="1:7" s="3" customFormat="1" ht="12.75" x14ac:dyDescent="0.2">
      <c r="A451" s="11" t="s">
        <v>76</v>
      </c>
      <c r="B451" s="12"/>
      <c r="C451" s="12"/>
      <c r="D451" s="12"/>
      <c r="E451" s="12">
        <v>408.99</v>
      </c>
      <c r="F451" s="12"/>
      <c r="G451" s="12"/>
    </row>
    <row r="452" spans="1:7" s="3" customFormat="1" ht="12.75" x14ac:dyDescent="0.2">
      <c r="A452" s="11" t="s">
        <v>78</v>
      </c>
      <c r="B452" s="12"/>
      <c r="C452" s="12"/>
      <c r="D452" s="12"/>
      <c r="E452" s="12">
        <v>743.02</v>
      </c>
      <c r="F452" s="12"/>
      <c r="G452" s="12"/>
    </row>
    <row r="453" spans="1:7" s="3" customFormat="1" ht="12.75" x14ac:dyDescent="0.2">
      <c r="A453" s="8" t="s">
        <v>81</v>
      </c>
      <c r="B453" s="9"/>
      <c r="C453" s="9"/>
      <c r="D453" s="9"/>
      <c r="E453" s="9">
        <v>164</v>
      </c>
      <c r="F453" s="9"/>
      <c r="G453" s="9"/>
    </row>
    <row r="454" spans="1:7" s="3" customFormat="1" ht="12.75" x14ac:dyDescent="0.2">
      <c r="A454" s="11" t="s">
        <v>82</v>
      </c>
      <c r="B454" s="12"/>
      <c r="C454" s="12"/>
      <c r="D454" s="12"/>
      <c r="E454" s="12">
        <v>164</v>
      </c>
      <c r="F454" s="12"/>
      <c r="G454" s="12"/>
    </row>
    <row r="455" spans="1:7" s="3" customFormat="1" ht="12.75" x14ac:dyDescent="0.2">
      <c r="A455" s="8" t="s">
        <v>162</v>
      </c>
      <c r="B455" s="9">
        <v>0</v>
      </c>
      <c r="C455" s="9">
        <v>32027</v>
      </c>
      <c r="D455" s="9">
        <v>22000</v>
      </c>
      <c r="E455" s="9">
        <v>21401.65</v>
      </c>
      <c r="F455" s="9">
        <f>IFERROR(E455/B455*100,0)</f>
        <v>0</v>
      </c>
      <c r="G455" s="9">
        <f>IFERROR(E455/D455*100,0)</f>
        <v>97.280227272727288</v>
      </c>
    </row>
    <row r="456" spans="1:7" s="46" customFormat="1" ht="12.75" x14ac:dyDescent="0.2">
      <c r="A456" s="76" t="s">
        <v>125</v>
      </c>
      <c r="B456" s="81">
        <v>0</v>
      </c>
      <c r="C456" s="81">
        <v>32027</v>
      </c>
      <c r="D456" s="81">
        <v>22000</v>
      </c>
      <c r="E456" s="81">
        <v>21401.65</v>
      </c>
      <c r="F456" s="81">
        <f>IFERROR(E456/B456*100,0)</f>
        <v>0</v>
      </c>
      <c r="G456" s="81">
        <f>IFERROR(E456/D456*100,0)</f>
        <v>97.280227272727288</v>
      </c>
    </row>
    <row r="457" spans="1:7" s="3" customFormat="1" ht="12.75" x14ac:dyDescent="0.2">
      <c r="A457" s="8" t="s">
        <v>71</v>
      </c>
      <c r="B457" s="9">
        <v>0</v>
      </c>
      <c r="C457" s="9">
        <v>32027</v>
      </c>
      <c r="D457" s="9">
        <v>22000</v>
      </c>
      <c r="E457" s="9">
        <v>21401.65</v>
      </c>
      <c r="F457" s="9">
        <f>IFERROR(E457/B457*100,0)</f>
        <v>0</v>
      </c>
      <c r="G457" s="9">
        <f>IFERROR(E457/D457*100,0)</f>
        <v>97.280227272727288</v>
      </c>
    </row>
    <row r="458" spans="1:7" s="3" customFormat="1" ht="12.75" x14ac:dyDescent="0.2">
      <c r="A458" s="8" t="s">
        <v>72</v>
      </c>
      <c r="B458" s="9">
        <v>0</v>
      </c>
      <c r="C458" s="9">
        <v>32027</v>
      </c>
      <c r="D458" s="9">
        <v>22000</v>
      </c>
      <c r="E458" s="9">
        <v>21401.65</v>
      </c>
      <c r="F458" s="9">
        <f>IFERROR(E458/B458*100,0)</f>
        <v>0</v>
      </c>
      <c r="G458" s="9">
        <f>IFERROR(E458/D458*100,0)</f>
        <v>97.280227272727288</v>
      </c>
    </row>
    <row r="459" spans="1:7" s="3" customFormat="1" ht="12.75" x14ac:dyDescent="0.2">
      <c r="A459" s="8" t="s">
        <v>79</v>
      </c>
      <c r="B459" s="9"/>
      <c r="C459" s="9"/>
      <c r="D459" s="9"/>
      <c r="E459" s="9">
        <v>21401.65</v>
      </c>
      <c r="F459" s="9"/>
      <c r="G459" s="9"/>
    </row>
    <row r="460" spans="1:7" s="3" customFormat="1" ht="12.75" x14ac:dyDescent="0.2">
      <c r="A460" s="11" t="s">
        <v>80</v>
      </c>
      <c r="B460" s="12"/>
      <c r="C460" s="12"/>
      <c r="D460" s="12"/>
      <c r="E460" s="12">
        <v>21401.65</v>
      </c>
      <c r="F460" s="12"/>
      <c r="G460" s="12"/>
    </row>
    <row r="461" spans="1:7" s="68" customFormat="1" ht="12.75" x14ac:dyDescent="0.2">
      <c r="A461" s="77" t="s">
        <v>168</v>
      </c>
      <c r="B461" s="82">
        <v>0</v>
      </c>
      <c r="C461" s="82">
        <v>6670</v>
      </c>
      <c r="D461" s="82">
        <v>6670</v>
      </c>
      <c r="E461" s="82">
        <v>4545.55</v>
      </c>
      <c r="F461" s="82">
        <f>IFERROR(E461/B461*100,0)</f>
        <v>0</v>
      </c>
      <c r="G461" s="82">
        <f>IFERROR(E461/D461*100,0)</f>
        <v>68.149175412293857</v>
      </c>
    </row>
    <row r="462" spans="1:7" s="3" customFormat="1" ht="12.75" x14ac:dyDescent="0.2">
      <c r="A462" s="8" t="s">
        <v>162</v>
      </c>
      <c r="B462" s="9">
        <v>0</v>
      </c>
      <c r="C462" s="9">
        <v>6670</v>
      </c>
      <c r="D462" s="9">
        <v>6670</v>
      </c>
      <c r="E462" s="9">
        <v>4545.55</v>
      </c>
      <c r="F462" s="9">
        <f>IFERROR(E462/B462*100,0)</f>
        <v>0</v>
      </c>
      <c r="G462" s="9">
        <f>IFERROR(E462/D462*100,0)</f>
        <v>68.149175412293857</v>
      </c>
    </row>
    <row r="463" spans="1:7" s="46" customFormat="1" ht="12.75" x14ac:dyDescent="0.2">
      <c r="A463" s="76" t="s">
        <v>126</v>
      </c>
      <c r="B463" s="81">
        <v>0</v>
      </c>
      <c r="C463" s="81">
        <v>6670</v>
      </c>
      <c r="D463" s="81">
        <v>6670</v>
      </c>
      <c r="E463" s="81">
        <v>4545.55</v>
      </c>
      <c r="F463" s="81">
        <f>IFERROR(E463/B463*100,0)</f>
        <v>0</v>
      </c>
      <c r="G463" s="81">
        <f>IFERROR(E463/D463*100,0)</f>
        <v>68.149175412293857</v>
      </c>
    </row>
    <row r="464" spans="1:7" s="3" customFormat="1" ht="12.75" x14ac:dyDescent="0.2">
      <c r="A464" s="8" t="s">
        <v>24</v>
      </c>
      <c r="B464" s="9">
        <v>0</v>
      </c>
      <c r="C464" s="9">
        <v>6670</v>
      </c>
      <c r="D464" s="9">
        <v>6670</v>
      </c>
      <c r="E464" s="9">
        <v>4545.55</v>
      </c>
      <c r="F464" s="9">
        <f>IFERROR(E464/B464*100,0)</f>
        <v>0</v>
      </c>
      <c r="G464" s="9">
        <f>IFERROR(E464/D464*100,0)</f>
        <v>68.149175412293857</v>
      </c>
    </row>
    <row r="465" spans="1:7" s="3" customFormat="1" ht="12.75" x14ac:dyDescent="0.2">
      <c r="A465" s="8" t="s">
        <v>32</v>
      </c>
      <c r="B465" s="9">
        <v>0</v>
      </c>
      <c r="C465" s="9">
        <v>6670</v>
      </c>
      <c r="D465" s="9">
        <v>6670</v>
      </c>
      <c r="E465" s="9">
        <v>4545.55</v>
      </c>
      <c r="F465" s="9">
        <f>IFERROR(E465/B465*100,0)</f>
        <v>0</v>
      </c>
      <c r="G465" s="9">
        <f>IFERROR(E465/D465*100,0)</f>
        <v>68.149175412293857</v>
      </c>
    </row>
    <row r="466" spans="1:7" s="3" customFormat="1" ht="12.75" x14ac:dyDescent="0.2">
      <c r="A466" s="8" t="s">
        <v>38</v>
      </c>
      <c r="B466" s="9"/>
      <c r="C466" s="9"/>
      <c r="D466" s="9"/>
      <c r="E466" s="9">
        <v>4545.55</v>
      </c>
      <c r="F466" s="9"/>
      <c r="G466" s="9"/>
    </row>
    <row r="467" spans="1:7" s="3" customFormat="1" ht="12.75" x14ac:dyDescent="0.2">
      <c r="A467" s="11" t="s">
        <v>40</v>
      </c>
      <c r="B467" s="12"/>
      <c r="C467" s="12"/>
      <c r="D467" s="12"/>
      <c r="E467" s="12">
        <v>4545.55</v>
      </c>
      <c r="F467" s="12"/>
      <c r="G467" s="12"/>
    </row>
    <row r="468" spans="1:7" s="68" customFormat="1" ht="12.75" x14ac:dyDescent="0.2">
      <c r="A468" s="77" t="s">
        <v>167</v>
      </c>
      <c r="B468" s="82">
        <v>0</v>
      </c>
      <c r="C468" s="82">
        <v>17809</v>
      </c>
      <c r="D468" s="82">
        <v>0</v>
      </c>
      <c r="E468" s="82">
        <v>0</v>
      </c>
      <c r="F468" s="82">
        <f t="shared" ref="F468:F479" si="22">IFERROR(E468/B468*100,0)</f>
        <v>0</v>
      </c>
      <c r="G468" s="82">
        <f t="shared" ref="G468:G479" si="23">IFERROR(E468/D468*100,0)</f>
        <v>0</v>
      </c>
    </row>
    <row r="469" spans="1:7" s="3" customFormat="1" ht="12.75" x14ac:dyDescent="0.2">
      <c r="A469" s="8" t="s">
        <v>162</v>
      </c>
      <c r="B469" s="9">
        <v>0</v>
      </c>
      <c r="C469" s="9">
        <v>17809</v>
      </c>
      <c r="D469" s="9">
        <v>0</v>
      </c>
      <c r="E469" s="9">
        <v>0</v>
      </c>
      <c r="F469" s="9">
        <f t="shared" si="22"/>
        <v>0</v>
      </c>
      <c r="G469" s="9">
        <f t="shared" si="23"/>
        <v>0</v>
      </c>
    </row>
    <row r="470" spans="1:7" s="46" customFormat="1" ht="12.75" x14ac:dyDescent="0.2">
      <c r="A470" s="76" t="s">
        <v>166</v>
      </c>
      <c r="B470" s="81">
        <v>0</v>
      </c>
      <c r="C470" s="81">
        <v>17809</v>
      </c>
      <c r="D470" s="81">
        <v>0</v>
      </c>
      <c r="E470" s="81">
        <v>0</v>
      </c>
      <c r="F470" s="81">
        <f t="shared" si="22"/>
        <v>0</v>
      </c>
      <c r="G470" s="81">
        <f t="shared" si="23"/>
        <v>0</v>
      </c>
    </row>
    <row r="471" spans="1:7" s="46" customFormat="1" ht="12.75" x14ac:dyDescent="0.2">
      <c r="A471" s="76" t="s">
        <v>122</v>
      </c>
      <c r="B471" s="81">
        <v>0</v>
      </c>
      <c r="C471" s="81">
        <v>17809</v>
      </c>
      <c r="D471" s="81">
        <v>0</v>
      </c>
      <c r="E471" s="81">
        <v>0</v>
      </c>
      <c r="F471" s="81">
        <f t="shared" si="22"/>
        <v>0</v>
      </c>
      <c r="G471" s="81">
        <f t="shared" si="23"/>
        <v>0</v>
      </c>
    </row>
    <row r="472" spans="1:7" s="3" customFormat="1" ht="12.75" x14ac:dyDescent="0.2">
      <c r="A472" s="8" t="s">
        <v>24</v>
      </c>
      <c r="B472" s="9">
        <v>0</v>
      </c>
      <c r="C472" s="9">
        <v>17809</v>
      </c>
      <c r="D472" s="9">
        <v>0</v>
      </c>
      <c r="E472" s="9">
        <v>0</v>
      </c>
      <c r="F472" s="9">
        <f t="shared" si="22"/>
        <v>0</v>
      </c>
      <c r="G472" s="9">
        <f t="shared" si="23"/>
        <v>0</v>
      </c>
    </row>
    <row r="473" spans="1:7" s="3" customFormat="1" ht="12.75" x14ac:dyDescent="0.2">
      <c r="A473" s="8" t="s">
        <v>25</v>
      </c>
      <c r="B473" s="9">
        <v>0</v>
      </c>
      <c r="C473" s="9">
        <v>17309</v>
      </c>
      <c r="D473" s="9">
        <v>0</v>
      </c>
      <c r="E473" s="9">
        <v>0</v>
      </c>
      <c r="F473" s="9">
        <f t="shared" si="22"/>
        <v>0</v>
      </c>
      <c r="G473" s="9">
        <f t="shared" si="23"/>
        <v>0</v>
      </c>
    </row>
    <row r="474" spans="1:7" s="3" customFormat="1" ht="12.75" x14ac:dyDescent="0.2">
      <c r="A474" s="8" t="s">
        <v>32</v>
      </c>
      <c r="B474" s="9">
        <v>0</v>
      </c>
      <c r="C474" s="9">
        <v>500</v>
      </c>
      <c r="D474" s="9">
        <v>0</v>
      </c>
      <c r="E474" s="9">
        <v>0</v>
      </c>
      <c r="F474" s="9">
        <f t="shared" si="22"/>
        <v>0</v>
      </c>
      <c r="G474" s="9">
        <f t="shared" si="23"/>
        <v>0</v>
      </c>
    </row>
    <row r="475" spans="1:7" s="68" customFormat="1" ht="12.75" x14ac:dyDescent="0.2">
      <c r="A475" s="77" t="s">
        <v>165</v>
      </c>
      <c r="B475" s="82">
        <v>0</v>
      </c>
      <c r="C475" s="82">
        <v>110000</v>
      </c>
      <c r="D475" s="82">
        <v>110000</v>
      </c>
      <c r="E475" s="82">
        <v>107899.77</v>
      </c>
      <c r="F475" s="82">
        <f t="shared" si="22"/>
        <v>0</v>
      </c>
      <c r="G475" s="82">
        <f t="shared" si="23"/>
        <v>98.090700000000012</v>
      </c>
    </row>
    <row r="476" spans="1:7" s="3" customFormat="1" ht="12.75" x14ac:dyDescent="0.2">
      <c r="A476" s="8" t="s">
        <v>159</v>
      </c>
      <c r="B476" s="9">
        <v>0</v>
      </c>
      <c r="C476" s="9">
        <v>110000</v>
      </c>
      <c r="D476" s="9">
        <v>110000</v>
      </c>
      <c r="E476" s="9">
        <v>107899.77</v>
      </c>
      <c r="F476" s="9">
        <f t="shared" si="22"/>
        <v>0</v>
      </c>
      <c r="G476" s="9">
        <f t="shared" si="23"/>
        <v>98.090700000000012</v>
      </c>
    </row>
    <row r="477" spans="1:7" s="46" customFormat="1" ht="12.75" x14ac:dyDescent="0.2">
      <c r="A477" s="76" t="s">
        <v>125</v>
      </c>
      <c r="B477" s="81">
        <v>0</v>
      </c>
      <c r="C477" s="81">
        <v>110000</v>
      </c>
      <c r="D477" s="81">
        <v>110000</v>
      </c>
      <c r="E477" s="81">
        <v>107899.77</v>
      </c>
      <c r="F477" s="81">
        <f t="shared" si="22"/>
        <v>0</v>
      </c>
      <c r="G477" s="81">
        <f t="shared" si="23"/>
        <v>98.090700000000012</v>
      </c>
    </row>
    <row r="478" spans="1:7" s="3" customFormat="1" ht="12.75" x14ac:dyDescent="0.2">
      <c r="A478" s="8" t="s">
        <v>24</v>
      </c>
      <c r="B478" s="9">
        <v>0</v>
      </c>
      <c r="C478" s="9">
        <v>110000</v>
      </c>
      <c r="D478" s="9">
        <v>110000</v>
      </c>
      <c r="E478" s="9">
        <v>107899.77</v>
      </c>
      <c r="F478" s="9">
        <f t="shared" si="22"/>
        <v>0</v>
      </c>
      <c r="G478" s="9">
        <f t="shared" si="23"/>
        <v>98.090700000000012</v>
      </c>
    </row>
    <row r="479" spans="1:7" s="3" customFormat="1" ht="12.75" x14ac:dyDescent="0.2">
      <c r="A479" s="8" t="s">
        <v>32</v>
      </c>
      <c r="B479" s="9">
        <v>0</v>
      </c>
      <c r="C479" s="9">
        <v>110000</v>
      </c>
      <c r="D479" s="9">
        <v>110000</v>
      </c>
      <c r="E479" s="9">
        <v>107899.77</v>
      </c>
      <c r="F479" s="9">
        <f t="shared" si="22"/>
        <v>0</v>
      </c>
      <c r="G479" s="9">
        <f t="shared" si="23"/>
        <v>98.090700000000012</v>
      </c>
    </row>
    <row r="480" spans="1:7" s="3" customFormat="1" ht="12.75" x14ac:dyDescent="0.2">
      <c r="A480" s="8" t="s">
        <v>38</v>
      </c>
      <c r="B480" s="9"/>
      <c r="C480" s="9"/>
      <c r="D480" s="9"/>
      <c r="E480" s="9">
        <v>107899.77</v>
      </c>
      <c r="F480" s="9"/>
      <c r="G480" s="9"/>
    </row>
    <row r="481" spans="1:7" s="3" customFormat="1" ht="12.75" x14ac:dyDescent="0.2">
      <c r="A481" s="11" t="s">
        <v>40</v>
      </c>
      <c r="B481" s="12"/>
      <c r="C481" s="12"/>
      <c r="D481" s="12"/>
      <c r="E481" s="12">
        <v>107899.77</v>
      </c>
      <c r="F481" s="12"/>
      <c r="G481" s="12"/>
    </row>
    <row r="482" spans="1:7" s="46" customFormat="1" ht="12.75" x14ac:dyDescent="0.2">
      <c r="A482" s="76" t="s">
        <v>164</v>
      </c>
      <c r="B482" s="81">
        <v>0</v>
      </c>
      <c r="C482" s="81">
        <v>85045</v>
      </c>
      <c r="D482" s="81">
        <v>112450</v>
      </c>
      <c r="E482" s="81">
        <v>109092.35</v>
      </c>
      <c r="F482" s="81">
        <f t="shared" ref="F482:F487" si="24">IFERROR(E482/B482*100,0)</f>
        <v>0</v>
      </c>
      <c r="G482" s="81">
        <f t="shared" ref="G482:G487" si="25">IFERROR(E482/D482*100,0)</f>
        <v>97.014095153401513</v>
      </c>
    </row>
    <row r="483" spans="1:7" s="68" customFormat="1" ht="12.75" x14ac:dyDescent="0.2">
      <c r="A483" s="77" t="s">
        <v>163</v>
      </c>
      <c r="B483" s="82">
        <v>0</v>
      </c>
      <c r="C483" s="82">
        <v>85045</v>
      </c>
      <c r="D483" s="82">
        <v>112450</v>
      </c>
      <c r="E483" s="82">
        <v>109092.35</v>
      </c>
      <c r="F483" s="82">
        <f t="shared" si="24"/>
        <v>0</v>
      </c>
      <c r="G483" s="82">
        <f t="shared" si="25"/>
        <v>97.014095153401513</v>
      </c>
    </row>
    <row r="484" spans="1:7" s="3" customFormat="1" ht="12.75" x14ac:dyDescent="0.2">
      <c r="A484" s="8" t="s">
        <v>162</v>
      </c>
      <c r="B484" s="9">
        <v>0</v>
      </c>
      <c r="C484" s="9">
        <v>85045</v>
      </c>
      <c r="D484" s="9">
        <v>112450</v>
      </c>
      <c r="E484" s="9">
        <v>109092.35</v>
      </c>
      <c r="F484" s="9">
        <f t="shared" si="24"/>
        <v>0</v>
      </c>
      <c r="G484" s="9">
        <f t="shared" si="25"/>
        <v>97.014095153401513</v>
      </c>
    </row>
    <row r="485" spans="1:7" s="46" customFormat="1" ht="12.75" x14ac:dyDescent="0.2">
      <c r="A485" s="76" t="s">
        <v>119</v>
      </c>
      <c r="B485" s="81">
        <v>0</v>
      </c>
      <c r="C485" s="81">
        <v>24495</v>
      </c>
      <c r="D485" s="81">
        <v>66050</v>
      </c>
      <c r="E485" s="81">
        <v>64141.99</v>
      </c>
      <c r="F485" s="81">
        <f t="shared" si="24"/>
        <v>0</v>
      </c>
      <c r="G485" s="81">
        <f t="shared" si="25"/>
        <v>97.111264193792579</v>
      </c>
    </row>
    <row r="486" spans="1:7" s="3" customFormat="1" ht="12.75" x14ac:dyDescent="0.2">
      <c r="A486" s="8" t="s">
        <v>24</v>
      </c>
      <c r="B486" s="9">
        <v>0</v>
      </c>
      <c r="C486" s="9">
        <v>24495</v>
      </c>
      <c r="D486" s="9">
        <v>66050</v>
      </c>
      <c r="E486" s="9">
        <v>64141.99</v>
      </c>
      <c r="F486" s="9">
        <f t="shared" si="24"/>
        <v>0</v>
      </c>
      <c r="G486" s="9">
        <f t="shared" si="25"/>
        <v>97.111264193792579</v>
      </c>
    </row>
    <row r="487" spans="1:7" s="3" customFormat="1" ht="12.75" x14ac:dyDescent="0.2">
      <c r="A487" s="8" t="s">
        <v>25</v>
      </c>
      <c r="B487" s="9">
        <v>0</v>
      </c>
      <c r="C487" s="9">
        <v>24135</v>
      </c>
      <c r="D487" s="9">
        <v>65000</v>
      </c>
      <c r="E487" s="9">
        <v>63498.99</v>
      </c>
      <c r="F487" s="9">
        <f t="shared" si="24"/>
        <v>0</v>
      </c>
      <c r="G487" s="9">
        <f t="shared" si="25"/>
        <v>97.690753846153839</v>
      </c>
    </row>
    <row r="488" spans="1:7" s="3" customFormat="1" ht="12.75" x14ac:dyDescent="0.2">
      <c r="A488" s="8" t="s">
        <v>26</v>
      </c>
      <c r="B488" s="9"/>
      <c r="C488" s="9"/>
      <c r="D488" s="9"/>
      <c r="E488" s="9">
        <v>52447.42</v>
      </c>
      <c r="F488" s="9"/>
      <c r="G488" s="9"/>
    </row>
    <row r="489" spans="1:7" s="3" customFormat="1" ht="12.75" x14ac:dyDescent="0.2">
      <c r="A489" s="11" t="s">
        <v>27</v>
      </c>
      <c r="B489" s="12"/>
      <c r="C489" s="12"/>
      <c r="D489" s="12"/>
      <c r="E489" s="12">
        <v>52447.42</v>
      </c>
      <c r="F489" s="12"/>
      <c r="G489" s="12"/>
    </row>
    <row r="490" spans="1:7" s="3" customFormat="1" ht="12.75" x14ac:dyDescent="0.2">
      <c r="A490" s="8" t="s">
        <v>28</v>
      </c>
      <c r="B490" s="9"/>
      <c r="C490" s="9"/>
      <c r="D490" s="9"/>
      <c r="E490" s="9">
        <v>2397.6999999999998</v>
      </c>
      <c r="F490" s="9"/>
      <c r="G490" s="9"/>
    </row>
    <row r="491" spans="1:7" s="3" customFormat="1" ht="12.75" x14ac:dyDescent="0.2">
      <c r="A491" s="11" t="s">
        <v>29</v>
      </c>
      <c r="B491" s="12"/>
      <c r="C491" s="12"/>
      <c r="D491" s="12"/>
      <c r="E491" s="12">
        <v>2397.6999999999998</v>
      </c>
      <c r="F491" s="12"/>
      <c r="G491" s="12"/>
    </row>
    <row r="492" spans="1:7" s="3" customFormat="1" ht="12.75" x14ac:dyDescent="0.2">
      <c r="A492" s="8" t="s">
        <v>30</v>
      </c>
      <c r="B492" s="9"/>
      <c r="C492" s="9"/>
      <c r="D492" s="9"/>
      <c r="E492" s="9">
        <v>8653.8700000000008</v>
      </c>
      <c r="F492" s="9"/>
      <c r="G492" s="9"/>
    </row>
    <row r="493" spans="1:7" s="3" customFormat="1" ht="12.75" x14ac:dyDescent="0.2">
      <c r="A493" s="11" t="s">
        <v>31</v>
      </c>
      <c r="B493" s="12"/>
      <c r="C493" s="12"/>
      <c r="D493" s="12"/>
      <c r="E493" s="12">
        <v>8653.8700000000008</v>
      </c>
      <c r="F493" s="12"/>
      <c r="G493" s="12"/>
    </row>
    <row r="494" spans="1:7" s="3" customFormat="1" ht="12.75" x14ac:dyDescent="0.2">
      <c r="A494" s="8" t="s">
        <v>32</v>
      </c>
      <c r="B494" s="9">
        <v>0</v>
      </c>
      <c r="C494" s="9">
        <v>360</v>
      </c>
      <c r="D494" s="9">
        <v>1050</v>
      </c>
      <c r="E494" s="9">
        <v>643</v>
      </c>
      <c r="F494" s="9">
        <f>IFERROR(E494/B494*100,0)</f>
        <v>0</v>
      </c>
      <c r="G494" s="9">
        <f>IFERROR(E494/D494*100,0)</f>
        <v>61.238095238095234</v>
      </c>
    </row>
    <row r="495" spans="1:7" s="3" customFormat="1" ht="12.75" x14ac:dyDescent="0.2">
      <c r="A495" s="8" t="s">
        <v>33</v>
      </c>
      <c r="B495" s="9"/>
      <c r="C495" s="9"/>
      <c r="D495" s="9"/>
      <c r="E495" s="9">
        <v>493</v>
      </c>
      <c r="F495" s="9"/>
      <c r="G495" s="9"/>
    </row>
    <row r="496" spans="1:7" s="3" customFormat="1" ht="12.75" x14ac:dyDescent="0.2">
      <c r="A496" s="11" t="s">
        <v>34</v>
      </c>
      <c r="B496" s="12"/>
      <c r="C496" s="12"/>
      <c r="D496" s="12"/>
      <c r="E496" s="12">
        <v>120</v>
      </c>
      <c r="F496" s="12"/>
      <c r="G496" s="12"/>
    </row>
    <row r="497" spans="1:7" s="3" customFormat="1" ht="12.75" x14ac:dyDescent="0.2">
      <c r="A497" s="11" t="s">
        <v>35</v>
      </c>
      <c r="B497" s="12"/>
      <c r="C497" s="12"/>
      <c r="D497" s="12"/>
      <c r="E497" s="12">
        <v>373</v>
      </c>
      <c r="F497" s="12"/>
      <c r="G497" s="12"/>
    </row>
    <row r="498" spans="1:7" s="3" customFormat="1" ht="12.75" x14ac:dyDescent="0.2">
      <c r="A498" s="8" t="s">
        <v>45</v>
      </c>
      <c r="B498" s="9"/>
      <c r="C498" s="9"/>
      <c r="D498" s="9"/>
      <c r="E498" s="9">
        <v>150</v>
      </c>
      <c r="F498" s="9"/>
      <c r="G498" s="9"/>
    </row>
    <row r="499" spans="1:7" s="3" customFormat="1" ht="12.75" x14ac:dyDescent="0.2">
      <c r="A499" s="11" t="s">
        <v>51</v>
      </c>
      <c r="B499" s="12"/>
      <c r="C499" s="12"/>
      <c r="D499" s="12"/>
      <c r="E499" s="12">
        <v>150</v>
      </c>
      <c r="F499" s="12"/>
      <c r="G499" s="12"/>
    </row>
    <row r="500" spans="1:7" s="46" customFormat="1" ht="12.75" x14ac:dyDescent="0.2">
      <c r="A500" s="76" t="s">
        <v>123</v>
      </c>
      <c r="B500" s="81">
        <v>0</v>
      </c>
      <c r="C500" s="81">
        <v>9665</v>
      </c>
      <c r="D500" s="81">
        <v>6840</v>
      </c>
      <c r="E500" s="81">
        <v>6726.49</v>
      </c>
      <c r="F500" s="81">
        <f>IFERROR(E500/B500*100,0)</f>
        <v>0</v>
      </c>
      <c r="G500" s="81">
        <f>IFERROR(E500/D500*100,0)</f>
        <v>98.340497076023397</v>
      </c>
    </row>
    <row r="501" spans="1:7" s="3" customFormat="1" ht="12.75" x14ac:dyDescent="0.2">
      <c r="A501" s="8" t="s">
        <v>24</v>
      </c>
      <c r="B501" s="9">
        <v>0</v>
      </c>
      <c r="C501" s="9">
        <v>9665</v>
      </c>
      <c r="D501" s="9">
        <v>6840</v>
      </c>
      <c r="E501" s="9">
        <v>6726.49</v>
      </c>
      <c r="F501" s="9">
        <f>IFERROR(E501/B501*100,0)</f>
        <v>0</v>
      </c>
      <c r="G501" s="9">
        <f>IFERROR(E501/D501*100,0)</f>
        <v>98.340497076023397</v>
      </c>
    </row>
    <row r="502" spans="1:7" s="3" customFormat="1" ht="12.75" x14ac:dyDescent="0.2">
      <c r="A502" s="8" t="s">
        <v>25</v>
      </c>
      <c r="B502" s="9">
        <v>0</v>
      </c>
      <c r="C502" s="9">
        <v>9620</v>
      </c>
      <c r="D502" s="9">
        <v>6660</v>
      </c>
      <c r="E502" s="9">
        <v>6589.41</v>
      </c>
      <c r="F502" s="9">
        <f>IFERROR(E502/B502*100,0)</f>
        <v>0</v>
      </c>
      <c r="G502" s="9">
        <f>IFERROR(E502/D502*100,0)</f>
        <v>98.940090090090081</v>
      </c>
    </row>
    <row r="503" spans="1:7" s="3" customFormat="1" ht="12.75" x14ac:dyDescent="0.2">
      <c r="A503" s="8" t="s">
        <v>26</v>
      </c>
      <c r="B503" s="9"/>
      <c r="C503" s="9"/>
      <c r="D503" s="9"/>
      <c r="E503" s="9">
        <v>5132.51</v>
      </c>
      <c r="F503" s="9"/>
      <c r="G503" s="9"/>
    </row>
    <row r="504" spans="1:7" s="3" customFormat="1" ht="12.75" x14ac:dyDescent="0.2">
      <c r="A504" s="11" t="s">
        <v>27</v>
      </c>
      <c r="B504" s="12"/>
      <c r="C504" s="12"/>
      <c r="D504" s="12"/>
      <c r="E504" s="12">
        <v>5132.51</v>
      </c>
      <c r="F504" s="12"/>
      <c r="G504" s="12"/>
    </row>
    <row r="505" spans="1:7" s="3" customFormat="1" ht="12.75" x14ac:dyDescent="0.2">
      <c r="A505" s="8" t="s">
        <v>28</v>
      </c>
      <c r="B505" s="9"/>
      <c r="C505" s="9"/>
      <c r="D505" s="9"/>
      <c r="E505" s="9">
        <v>610</v>
      </c>
      <c r="F505" s="9"/>
      <c r="G505" s="9"/>
    </row>
    <row r="506" spans="1:7" s="3" customFormat="1" ht="12.75" x14ac:dyDescent="0.2">
      <c r="A506" s="11" t="s">
        <v>29</v>
      </c>
      <c r="B506" s="12"/>
      <c r="C506" s="12"/>
      <c r="D506" s="12"/>
      <c r="E506" s="12">
        <v>610</v>
      </c>
      <c r="F506" s="12"/>
      <c r="G506" s="12"/>
    </row>
    <row r="507" spans="1:7" s="3" customFormat="1" ht="12.75" x14ac:dyDescent="0.2">
      <c r="A507" s="8" t="s">
        <v>30</v>
      </c>
      <c r="B507" s="9"/>
      <c r="C507" s="9"/>
      <c r="D507" s="9"/>
      <c r="E507" s="9">
        <v>846.9</v>
      </c>
      <c r="F507" s="9"/>
      <c r="G507" s="9"/>
    </row>
    <row r="508" spans="1:7" s="3" customFormat="1" ht="12.75" x14ac:dyDescent="0.2">
      <c r="A508" s="11" t="s">
        <v>31</v>
      </c>
      <c r="B508" s="12"/>
      <c r="C508" s="12"/>
      <c r="D508" s="12"/>
      <c r="E508" s="12">
        <v>846.9</v>
      </c>
      <c r="F508" s="12"/>
      <c r="G508" s="12"/>
    </row>
    <row r="509" spans="1:7" s="3" customFormat="1" ht="12.75" x14ac:dyDescent="0.2">
      <c r="A509" s="8" t="s">
        <v>32</v>
      </c>
      <c r="B509" s="9">
        <v>0</v>
      </c>
      <c r="C509" s="9">
        <v>45</v>
      </c>
      <c r="D509" s="9">
        <v>180</v>
      </c>
      <c r="E509" s="9">
        <v>137.08000000000001</v>
      </c>
      <c r="F509" s="9">
        <f>IFERROR(E509/B509*100,0)</f>
        <v>0</v>
      </c>
      <c r="G509" s="9">
        <f>IFERROR(E509/D509*100,0)</f>
        <v>76.155555555555566</v>
      </c>
    </row>
    <row r="510" spans="1:7" s="3" customFormat="1" ht="12.75" x14ac:dyDescent="0.2">
      <c r="A510" s="8" t="s">
        <v>33</v>
      </c>
      <c r="B510" s="9"/>
      <c r="C510" s="9"/>
      <c r="D510" s="9"/>
      <c r="E510" s="9">
        <v>59.45</v>
      </c>
      <c r="F510" s="9"/>
      <c r="G510" s="9"/>
    </row>
    <row r="511" spans="1:7" s="3" customFormat="1" ht="12.75" x14ac:dyDescent="0.2">
      <c r="A511" s="11" t="s">
        <v>34</v>
      </c>
      <c r="B511" s="12"/>
      <c r="C511" s="12"/>
      <c r="D511" s="12"/>
      <c r="E511" s="12">
        <v>30</v>
      </c>
      <c r="F511" s="12"/>
      <c r="G511" s="12"/>
    </row>
    <row r="512" spans="1:7" s="3" customFormat="1" ht="12.75" x14ac:dyDescent="0.2">
      <c r="A512" s="11" t="s">
        <v>35</v>
      </c>
      <c r="B512" s="12"/>
      <c r="C512" s="12"/>
      <c r="D512" s="12"/>
      <c r="E512" s="12">
        <v>29.45</v>
      </c>
      <c r="F512" s="12"/>
      <c r="G512" s="12"/>
    </row>
    <row r="513" spans="1:7" s="3" customFormat="1" ht="12.75" x14ac:dyDescent="0.2">
      <c r="A513" s="8" t="s">
        <v>45</v>
      </c>
      <c r="B513" s="9"/>
      <c r="C513" s="9"/>
      <c r="D513" s="9"/>
      <c r="E513" s="9">
        <v>77.63</v>
      </c>
      <c r="F513" s="9"/>
      <c r="G513" s="9"/>
    </row>
    <row r="514" spans="1:7" s="3" customFormat="1" ht="12.75" x14ac:dyDescent="0.2">
      <c r="A514" s="11" t="s">
        <v>51</v>
      </c>
      <c r="B514" s="12"/>
      <c r="C514" s="12"/>
      <c r="D514" s="12"/>
      <c r="E514" s="12">
        <v>77.63</v>
      </c>
      <c r="F514" s="12"/>
      <c r="G514" s="12"/>
    </row>
    <row r="515" spans="1:7" s="46" customFormat="1" ht="12.75" x14ac:dyDescent="0.2">
      <c r="A515" s="76" t="s">
        <v>126</v>
      </c>
      <c r="B515" s="81">
        <v>0</v>
      </c>
      <c r="C515" s="81">
        <v>50885</v>
      </c>
      <c r="D515" s="81">
        <v>39560</v>
      </c>
      <c r="E515" s="81">
        <v>38223.870000000003</v>
      </c>
      <c r="F515" s="81">
        <f>IFERROR(E515/B515*100,0)</f>
        <v>0</v>
      </c>
      <c r="G515" s="81">
        <f>IFERROR(E515/D515*100,0)</f>
        <v>96.622522750252784</v>
      </c>
    </row>
    <row r="516" spans="1:7" s="3" customFormat="1" ht="12.75" x14ac:dyDescent="0.2">
      <c r="A516" s="8" t="s">
        <v>24</v>
      </c>
      <c r="B516" s="9">
        <v>0</v>
      </c>
      <c r="C516" s="9">
        <v>50885</v>
      </c>
      <c r="D516" s="9">
        <v>39560</v>
      </c>
      <c r="E516" s="9">
        <v>38223.870000000003</v>
      </c>
      <c r="F516" s="9">
        <f>IFERROR(E516/B516*100,0)</f>
        <v>0</v>
      </c>
      <c r="G516" s="9">
        <f>IFERROR(E516/D516*100,0)</f>
        <v>96.622522750252784</v>
      </c>
    </row>
    <row r="517" spans="1:7" s="3" customFormat="1" ht="12.75" x14ac:dyDescent="0.2">
      <c r="A517" s="8" t="s">
        <v>25</v>
      </c>
      <c r="B517" s="9">
        <v>0</v>
      </c>
      <c r="C517" s="9">
        <v>50630</v>
      </c>
      <c r="D517" s="9">
        <v>38300</v>
      </c>
      <c r="E517" s="9">
        <v>37382.959999999999</v>
      </c>
      <c r="F517" s="9">
        <f>IFERROR(E517/B517*100,0)</f>
        <v>0</v>
      </c>
      <c r="G517" s="9">
        <f>IFERROR(E517/D517*100,0)</f>
        <v>97.605639686684071</v>
      </c>
    </row>
    <row r="518" spans="1:7" s="3" customFormat="1" ht="12.75" x14ac:dyDescent="0.2">
      <c r="A518" s="8" t="s">
        <v>26</v>
      </c>
      <c r="B518" s="9"/>
      <c r="C518" s="9"/>
      <c r="D518" s="9"/>
      <c r="E518" s="9">
        <v>29084.07</v>
      </c>
      <c r="F518" s="9"/>
      <c r="G518" s="9"/>
    </row>
    <row r="519" spans="1:7" s="3" customFormat="1" ht="12.75" x14ac:dyDescent="0.2">
      <c r="A519" s="11" t="s">
        <v>27</v>
      </c>
      <c r="B519" s="12"/>
      <c r="C519" s="12"/>
      <c r="D519" s="12"/>
      <c r="E519" s="12">
        <v>29084.07</v>
      </c>
      <c r="F519" s="12"/>
      <c r="G519" s="12"/>
    </row>
    <row r="520" spans="1:7" s="3" customFormat="1" ht="12.75" x14ac:dyDescent="0.2">
      <c r="A520" s="8" t="s">
        <v>28</v>
      </c>
      <c r="B520" s="9"/>
      <c r="C520" s="9"/>
      <c r="D520" s="9"/>
      <c r="E520" s="9">
        <v>3500</v>
      </c>
      <c r="F520" s="9"/>
      <c r="G520" s="9"/>
    </row>
    <row r="521" spans="1:7" s="3" customFormat="1" ht="12.75" x14ac:dyDescent="0.2">
      <c r="A521" s="11" t="s">
        <v>29</v>
      </c>
      <c r="B521" s="12"/>
      <c r="C521" s="12"/>
      <c r="D521" s="12"/>
      <c r="E521" s="12">
        <v>3500</v>
      </c>
      <c r="F521" s="12"/>
      <c r="G521" s="12"/>
    </row>
    <row r="522" spans="1:7" s="3" customFormat="1" ht="12.75" x14ac:dyDescent="0.2">
      <c r="A522" s="8" t="s">
        <v>30</v>
      </c>
      <c r="B522" s="9"/>
      <c r="C522" s="9"/>
      <c r="D522" s="9"/>
      <c r="E522" s="9">
        <v>4798.8900000000003</v>
      </c>
      <c r="F522" s="9"/>
      <c r="G522" s="9"/>
    </row>
    <row r="523" spans="1:7" s="3" customFormat="1" ht="12.75" x14ac:dyDescent="0.2">
      <c r="A523" s="11" t="s">
        <v>31</v>
      </c>
      <c r="B523" s="12"/>
      <c r="C523" s="12"/>
      <c r="D523" s="12"/>
      <c r="E523" s="12">
        <v>4798.8900000000003</v>
      </c>
      <c r="F523" s="12"/>
      <c r="G523" s="12"/>
    </row>
    <row r="524" spans="1:7" s="3" customFormat="1" ht="12.75" x14ac:dyDescent="0.2">
      <c r="A524" s="8" t="s">
        <v>32</v>
      </c>
      <c r="B524" s="9">
        <v>0</v>
      </c>
      <c r="C524" s="9">
        <v>255</v>
      </c>
      <c r="D524" s="9">
        <v>1260</v>
      </c>
      <c r="E524" s="9">
        <v>840.91</v>
      </c>
      <c r="F524" s="9">
        <f>IFERROR(E524/B524*100,0)</f>
        <v>0</v>
      </c>
      <c r="G524" s="9">
        <f>IFERROR(E524/D524*100,0)</f>
        <v>66.73888888888888</v>
      </c>
    </row>
    <row r="525" spans="1:7" s="3" customFormat="1" ht="12.75" x14ac:dyDescent="0.2">
      <c r="A525" s="8" t="s">
        <v>33</v>
      </c>
      <c r="B525" s="9"/>
      <c r="C525" s="9"/>
      <c r="D525" s="9"/>
      <c r="E525" s="9">
        <v>280.95999999999998</v>
      </c>
      <c r="F525" s="9"/>
      <c r="G525" s="9"/>
    </row>
    <row r="526" spans="1:7" s="3" customFormat="1" ht="12.75" x14ac:dyDescent="0.2">
      <c r="A526" s="11" t="s">
        <v>34</v>
      </c>
      <c r="B526" s="12"/>
      <c r="C526" s="12"/>
      <c r="D526" s="12"/>
      <c r="E526" s="12">
        <v>90</v>
      </c>
      <c r="F526" s="12"/>
      <c r="G526" s="12"/>
    </row>
    <row r="527" spans="1:7" s="3" customFormat="1" ht="12.75" x14ac:dyDescent="0.2">
      <c r="A527" s="11" t="s">
        <v>35</v>
      </c>
      <c r="B527" s="12"/>
      <c r="C527" s="12"/>
      <c r="D527" s="12"/>
      <c r="E527" s="12">
        <v>190.96</v>
      </c>
      <c r="F527" s="12"/>
      <c r="G527" s="12"/>
    </row>
    <row r="528" spans="1:7" s="3" customFormat="1" ht="12.75" x14ac:dyDescent="0.2">
      <c r="A528" s="8" t="s">
        <v>45</v>
      </c>
      <c r="B528" s="9"/>
      <c r="C528" s="9"/>
      <c r="D528" s="9"/>
      <c r="E528" s="9">
        <v>559.95000000000005</v>
      </c>
      <c r="F528" s="9"/>
      <c r="G528" s="9"/>
    </row>
    <row r="529" spans="1:7" s="3" customFormat="1" ht="12.75" x14ac:dyDescent="0.2">
      <c r="A529" s="11" t="s">
        <v>51</v>
      </c>
      <c r="B529" s="12"/>
      <c r="C529" s="12"/>
      <c r="D529" s="12"/>
      <c r="E529" s="12">
        <v>559.95000000000005</v>
      </c>
      <c r="F529" s="12"/>
      <c r="G529" s="12"/>
    </row>
    <row r="530" spans="1:7" s="46" customFormat="1" ht="12.75" x14ac:dyDescent="0.2">
      <c r="A530" s="76" t="s">
        <v>161</v>
      </c>
      <c r="B530" s="81">
        <v>0</v>
      </c>
      <c r="C530" s="81">
        <v>2230632</v>
      </c>
      <c r="D530" s="81">
        <v>2360600</v>
      </c>
      <c r="E530" s="81">
        <v>2322533.16</v>
      </c>
      <c r="F530" s="81">
        <f t="shared" ref="F530:F535" si="26">IFERROR(E530/B530*100,0)</f>
        <v>0</v>
      </c>
      <c r="G530" s="81">
        <f t="shared" ref="G530:G535" si="27">IFERROR(E530/D530*100,0)</f>
        <v>98.387408286028972</v>
      </c>
    </row>
    <row r="531" spans="1:7" s="68" customFormat="1" ht="12.75" x14ac:dyDescent="0.2">
      <c r="A531" s="77" t="s">
        <v>160</v>
      </c>
      <c r="B531" s="82">
        <v>0</v>
      </c>
      <c r="C531" s="82">
        <v>2230632</v>
      </c>
      <c r="D531" s="82">
        <v>2360600</v>
      </c>
      <c r="E531" s="82">
        <v>2322533.16</v>
      </c>
      <c r="F531" s="82">
        <f t="shared" si="26"/>
        <v>0</v>
      </c>
      <c r="G531" s="82">
        <f t="shared" si="27"/>
        <v>98.387408286028972</v>
      </c>
    </row>
    <row r="532" spans="1:7" s="3" customFormat="1" ht="12.75" x14ac:dyDescent="0.2">
      <c r="A532" s="8" t="s">
        <v>159</v>
      </c>
      <c r="B532" s="9">
        <v>0</v>
      </c>
      <c r="C532" s="9">
        <v>2230632</v>
      </c>
      <c r="D532" s="9">
        <v>2360600</v>
      </c>
      <c r="E532" s="9">
        <v>2322533.16</v>
      </c>
      <c r="F532" s="9">
        <f t="shared" si="26"/>
        <v>0</v>
      </c>
      <c r="G532" s="9">
        <f t="shared" si="27"/>
        <v>98.387408286028972</v>
      </c>
    </row>
    <row r="533" spans="1:7" s="46" customFormat="1" ht="25.5" x14ac:dyDescent="0.2">
      <c r="A533" s="76" t="s">
        <v>124</v>
      </c>
      <c r="B533" s="81">
        <v>0</v>
      </c>
      <c r="C533" s="81">
        <v>2230632</v>
      </c>
      <c r="D533" s="81">
        <v>2360600</v>
      </c>
      <c r="E533" s="81">
        <v>2322533.16</v>
      </c>
      <c r="F533" s="81">
        <f t="shared" si="26"/>
        <v>0</v>
      </c>
      <c r="G533" s="81">
        <f t="shared" si="27"/>
        <v>98.387408286028972</v>
      </c>
    </row>
    <row r="534" spans="1:7" s="3" customFormat="1" ht="12.75" x14ac:dyDescent="0.2">
      <c r="A534" s="8" t="s">
        <v>24</v>
      </c>
      <c r="B534" s="9">
        <v>0</v>
      </c>
      <c r="C534" s="9">
        <v>2230632</v>
      </c>
      <c r="D534" s="9">
        <v>2360600</v>
      </c>
      <c r="E534" s="9">
        <v>2322533.16</v>
      </c>
      <c r="F534" s="9">
        <f t="shared" si="26"/>
        <v>0</v>
      </c>
      <c r="G534" s="9">
        <f t="shared" si="27"/>
        <v>98.387408286028972</v>
      </c>
    </row>
    <row r="535" spans="1:7" s="3" customFormat="1" ht="12.75" x14ac:dyDescent="0.2">
      <c r="A535" s="8" t="s">
        <v>25</v>
      </c>
      <c r="B535" s="9">
        <v>0</v>
      </c>
      <c r="C535" s="9">
        <v>2187000</v>
      </c>
      <c r="D535" s="9">
        <v>2308000</v>
      </c>
      <c r="E535" s="9">
        <v>2280737.52</v>
      </c>
      <c r="F535" s="9">
        <f t="shared" si="26"/>
        <v>0</v>
      </c>
      <c r="G535" s="9">
        <f t="shared" si="27"/>
        <v>98.818783362218383</v>
      </c>
    </row>
    <row r="536" spans="1:7" s="3" customFormat="1" ht="12.75" x14ac:dyDescent="0.2">
      <c r="A536" s="8" t="s">
        <v>26</v>
      </c>
      <c r="B536" s="9"/>
      <c r="C536" s="9"/>
      <c r="D536" s="9"/>
      <c r="E536" s="9">
        <v>1896792.52</v>
      </c>
      <c r="F536" s="9"/>
      <c r="G536" s="9"/>
    </row>
    <row r="537" spans="1:7" s="3" customFormat="1" ht="12.75" x14ac:dyDescent="0.2">
      <c r="A537" s="11" t="s">
        <v>27</v>
      </c>
      <c r="B537" s="12"/>
      <c r="C537" s="12"/>
      <c r="D537" s="12"/>
      <c r="E537" s="12">
        <v>1896792.52</v>
      </c>
      <c r="F537" s="12"/>
      <c r="G537" s="12"/>
    </row>
    <row r="538" spans="1:7" s="3" customFormat="1" ht="12.75" x14ac:dyDescent="0.2">
      <c r="A538" s="8" t="s">
        <v>28</v>
      </c>
      <c r="B538" s="9"/>
      <c r="C538" s="9"/>
      <c r="D538" s="9"/>
      <c r="E538" s="9">
        <v>70992.88</v>
      </c>
      <c r="F538" s="9"/>
      <c r="G538" s="9"/>
    </row>
    <row r="539" spans="1:7" s="3" customFormat="1" ht="12.75" x14ac:dyDescent="0.2">
      <c r="A539" s="11" t="s">
        <v>29</v>
      </c>
      <c r="B539" s="12"/>
      <c r="C539" s="12"/>
      <c r="D539" s="12"/>
      <c r="E539" s="12">
        <v>70992.88</v>
      </c>
      <c r="F539" s="12"/>
      <c r="G539" s="12"/>
    </row>
    <row r="540" spans="1:7" s="3" customFormat="1" ht="12.75" x14ac:dyDescent="0.2">
      <c r="A540" s="8" t="s">
        <v>30</v>
      </c>
      <c r="B540" s="9"/>
      <c r="C540" s="9"/>
      <c r="D540" s="9"/>
      <c r="E540" s="9">
        <v>312952.12</v>
      </c>
      <c r="F540" s="9"/>
      <c r="G540" s="9"/>
    </row>
    <row r="541" spans="1:7" s="3" customFormat="1" ht="12.75" x14ac:dyDescent="0.2">
      <c r="A541" s="11" t="s">
        <v>31</v>
      </c>
      <c r="B541" s="12"/>
      <c r="C541" s="12"/>
      <c r="D541" s="12"/>
      <c r="E541" s="12">
        <v>312952.12</v>
      </c>
      <c r="F541" s="12"/>
      <c r="G541" s="12"/>
    </row>
    <row r="542" spans="1:7" s="3" customFormat="1" ht="12.75" x14ac:dyDescent="0.2">
      <c r="A542" s="8" t="s">
        <v>32</v>
      </c>
      <c r="B542" s="9">
        <v>0</v>
      </c>
      <c r="C542" s="9">
        <v>43132</v>
      </c>
      <c r="D542" s="9">
        <v>52600</v>
      </c>
      <c r="E542" s="9">
        <v>41795.64</v>
      </c>
      <c r="F542" s="9">
        <f>IFERROR(E542/B542*100,0)</f>
        <v>0</v>
      </c>
      <c r="G542" s="9">
        <f>IFERROR(E542/D542*100,0)</f>
        <v>79.459391634980989</v>
      </c>
    </row>
    <row r="543" spans="1:7" s="3" customFormat="1" ht="12.75" x14ac:dyDescent="0.2">
      <c r="A543" s="8" t="s">
        <v>33</v>
      </c>
      <c r="B543" s="9"/>
      <c r="C543" s="9"/>
      <c r="D543" s="9"/>
      <c r="E543" s="9">
        <v>36751.64</v>
      </c>
      <c r="F543" s="9"/>
      <c r="G543" s="9"/>
    </row>
    <row r="544" spans="1:7" s="3" customFormat="1" ht="12.75" x14ac:dyDescent="0.2">
      <c r="A544" s="11" t="s">
        <v>35</v>
      </c>
      <c r="B544" s="12"/>
      <c r="C544" s="12"/>
      <c r="D544" s="12"/>
      <c r="E544" s="12">
        <v>36751.64</v>
      </c>
      <c r="F544" s="12"/>
      <c r="G544" s="12"/>
    </row>
    <row r="545" spans="1:7" s="3" customFormat="1" ht="12.75" x14ac:dyDescent="0.2">
      <c r="A545" s="8" t="s">
        <v>45</v>
      </c>
      <c r="B545" s="9"/>
      <c r="C545" s="9"/>
      <c r="D545" s="9"/>
      <c r="E545" s="9">
        <v>2716</v>
      </c>
      <c r="F545" s="9"/>
      <c r="G545" s="9"/>
    </row>
    <row r="546" spans="1:7" s="3" customFormat="1" ht="12.75" x14ac:dyDescent="0.2">
      <c r="A546" s="11" t="s">
        <v>54</v>
      </c>
      <c r="B546" s="12"/>
      <c r="C546" s="12"/>
      <c r="D546" s="12"/>
      <c r="E546" s="12">
        <v>2716</v>
      </c>
      <c r="F546" s="12"/>
      <c r="G546" s="12"/>
    </row>
    <row r="547" spans="1:7" s="3" customFormat="1" ht="12.75" x14ac:dyDescent="0.2">
      <c r="A547" s="8" t="s">
        <v>55</v>
      </c>
      <c r="B547" s="9"/>
      <c r="C547" s="9"/>
      <c r="D547" s="9"/>
      <c r="E547" s="9">
        <v>2328</v>
      </c>
      <c r="F547" s="9"/>
      <c r="G547" s="9"/>
    </row>
    <row r="548" spans="1:7" s="3" customFormat="1" ht="12.75" x14ac:dyDescent="0.2">
      <c r="A548" s="11" t="s">
        <v>59</v>
      </c>
      <c r="B548" s="12"/>
      <c r="C548" s="12"/>
      <c r="D548" s="12"/>
      <c r="E548" s="12">
        <v>2328</v>
      </c>
      <c r="F548" s="12"/>
      <c r="G548" s="12"/>
    </row>
    <row r="549" spans="1:7" s="3" customFormat="1" ht="12.75" x14ac:dyDescent="0.2">
      <c r="A549" s="8" t="s">
        <v>61</v>
      </c>
      <c r="B549" s="9">
        <v>0</v>
      </c>
      <c r="C549" s="9">
        <v>500</v>
      </c>
      <c r="D549" s="9">
        <v>0</v>
      </c>
      <c r="E549" s="9">
        <v>0</v>
      </c>
      <c r="F549" s="9">
        <f>IFERROR(E549/B549*100,0)</f>
        <v>0</v>
      </c>
      <c r="G549" s="9">
        <f>IFERROR(E549/D549*100,0)</f>
        <v>0</v>
      </c>
    </row>
  </sheetData>
  <mergeCells count="2">
    <mergeCell ref="A1:G1"/>
    <mergeCell ref="A2:G2"/>
  </mergeCells>
  <pageMargins left="0.23622047244094491" right="0.23622047244094491" top="0.74803149606299213" bottom="0.74803149606299213" header="0.31496062992125984" footer="0.31496062992125984"/>
  <pageSetup paperSize="9" scale="73" fitToHeight="0" orientation="portrait" r:id="rId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7AB25-3927-417B-BF54-BB015D0122B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CA5DF-F3C5-456A-9533-AE3956CCD90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9</vt:i4>
      </vt:variant>
      <vt:variant>
        <vt:lpstr>Imenovani rasponi</vt:lpstr>
      </vt:variant>
      <vt:variant>
        <vt:i4>9</vt:i4>
      </vt:variant>
    </vt:vector>
  </HeadingPairs>
  <TitlesOfParts>
    <vt:vector size="18" baseType="lpstr">
      <vt:lpstr>SAŽETAK</vt:lpstr>
      <vt:lpstr> Račun prihoda i rashoda</vt:lpstr>
      <vt:lpstr>Rashodi i prihodi prema izvoru</vt:lpstr>
      <vt:lpstr>Rashodi prema funkcijskoj k </vt:lpstr>
      <vt:lpstr>Račun financiranja </vt:lpstr>
      <vt:lpstr>Račun fin prema izvorima f</vt:lpstr>
      <vt:lpstr>programska</vt:lpstr>
      <vt:lpstr>List2</vt:lpstr>
      <vt:lpstr>List1</vt:lpstr>
      <vt:lpstr>' Račun prihoda i rashoda'!Ispis_naslova</vt:lpstr>
      <vt:lpstr>programska!Ispis_naslova</vt:lpstr>
      <vt:lpstr>' Račun prihoda i rashoda'!Podrucje_ispisa</vt:lpstr>
      <vt:lpstr>programska!Podrucje_ispisa</vt:lpstr>
      <vt:lpstr>'Račun fin prema izvorima f'!Podrucje_ispisa</vt:lpstr>
      <vt:lpstr>'Račun financiranja '!Podrucje_ispisa</vt:lpstr>
      <vt:lpstr>'Rashodi i prihodi prema izvoru'!Podrucje_ispisa</vt:lpstr>
      <vt:lpstr>'Rashodi prema funkcijskoj k '!Podrucje_ispisa</vt:lpstr>
      <vt:lpstr>SAŽETAK!Podrucje_ispisa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I. OPĆI DIO KONSOLIDIRANOG PRORAČUNA</dc:title>
  <dc:creator>DDujmic</dc:creator>
  <cp:lastModifiedBy>Miranda Cetinjanin</cp:lastModifiedBy>
  <cp:lastPrinted>2026-03-04T07:46:23Z</cp:lastPrinted>
  <dcterms:created xsi:type="dcterms:W3CDTF">2026-03-02T07:48:30Z</dcterms:created>
  <dcterms:modified xsi:type="dcterms:W3CDTF">2026-03-05T07:52:42Z</dcterms:modified>
</cp:coreProperties>
</file>