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Miranda\Desktop\rebalans 2 2025\"/>
    </mc:Choice>
  </mc:AlternateContent>
  <xr:revisionPtr revIDLastSave="0" documentId="13_ncr:1_{72F28787-7163-4278-83C3-506AC2378165}" xr6:coauthVersionLast="37" xr6:coauthVersionMax="47" xr10:uidLastSave="{00000000-0000-0000-0000-000000000000}"/>
  <bookViews>
    <workbookView xWindow="-105" yWindow="-105" windowWidth="23250" windowHeight="13890" activeTab="2" xr2:uid="{AD727821-3179-4930-B38B-ACDFEA1EA63E}"/>
  </bookViews>
  <sheets>
    <sheet name=" Sažetak" sheetId="2" r:id="rId1"/>
    <sheet name=" Račun prihoda i rashoda" sheetId="3" r:id="rId2"/>
    <sheet name=" Račun financiranja" sheetId="4" r:id="rId3"/>
    <sheet name="posebni dio" sheetId="1" r:id="rId4"/>
  </sheets>
  <definedNames>
    <definedName name="_xlnm.Print_Titles" localSheetId="3">'posebni dio'!$3:$4</definedName>
    <definedName name="_xlnm.Print_Area" localSheetId="2">' Račun financiranja'!$A$1:$F$24</definedName>
    <definedName name="_xlnm.Print_Area" localSheetId="1">' Račun prihoda i rashoda'!$A$1:$E$74</definedName>
    <definedName name="_xlnm.Print_Area" localSheetId="0">' Sažetak'!$A$1:$I$43</definedName>
    <definedName name="_xlnm.Print_Area" localSheetId="3">'posebni dio'!$A$1:$E$116</definedName>
  </definedNames>
  <calcPr calcId="179021"/>
</workbook>
</file>

<file path=xl/calcChain.xml><?xml version="1.0" encoding="utf-8"?>
<calcChain xmlns="http://schemas.openxmlformats.org/spreadsheetml/2006/main">
  <c r="I32" i="2" l="1"/>
  <c r="H32" i="2"/>
  <c r="G32" i="2"/>
  <c r="F32" i="2"/>
  <c r="I25" i="2"/>
  <c r="H25" i="2"/>
  <c r="G25" i="2"/>
  <c r="E27" i="3"/>
  <c r="E26" i="3"/>
  <c r="E25" i="3"/>
  <c r="D7" i="3"/>
  <c r="H11" i="2" s="1"/>
  <c r="D29" i="3"/>
  <c r="B29" i="3"/>
  <c r="E29" i="3"/>
  <c r="B7" i="3"/>
  <c r="C27" i="3"/>
  <c r="C26" i="3"/>
  <c r="C25" i="3"/>
  <c r="C24" i="3"/>
  <c r="C29" i="3" s="1"/>
  <c r="C23" i="3"/>
  <c r="C22" i="3"/>
  <c r="C21" i="3"/>
  <c r="G15" i="2" s="1"/>
  <c r="C20" i="3"/>
  <c r="C19" i="3"/>
  <c r="C18" i="3"/>
  <c r="C17" i="3"/>
  <c r="C16" i="3"/>
  <c r="C15" i="3"/>
  <c r="G14" i="2" s="1"/>
  <c r="C13" i="3"/>
  <c r="C12" i="3"/>
  <c r="G12" i="2" s="1"/>
  <c r="C11" i="3"/>
  <c r="C10" i="3"/>
  <c r="C9" i="3"/>
  <c r="C8" i="3"/>
  <c r="C7" i="3" s="1"/>
  <c r="F25" i="2"/>
  <c r="E24" i="3"/>
  <c r="E23" i="3"/>
  <c r="E22" i="3"/>
  <c r="E21" i="3"/>
  <c r="E20" i="3"/>
  <c r="E19" i="3"/>
  <c r="E18" i="3"/>
  <c r="E17" i="3"/>
  <c r="E16" i="3"/>
  <c r="E15" i="3"/>
  <c r="E13" i="3"/>
  <c r="E12" i="3"/>
  <c r="E11" i="3"/>
  <c r="E10" i="3"/>
  <c r="E9" i="3"/>
  <c r="E8" i="3"/>
  <c r="F12" i="2"/>
  <c r="H12" i="2"/>
  <c r="F14" i="2"/>
  <c r="H14" i="2"/>
  <c r="F15" i="2"/>
  <c r="H15" i="2"/>
  <c r="F24" i="2"/>
  <c r="G24" i="2"/>
  <c r="H24" i="2"/>
  <c r="F42" i="2"/>
  <c r="G39" i="2" s="1"/>
  <c r="G42" i="2" s="1"/>
  <c r="H39" i="2" s="1"/>
  <c r="H42" i="2" s="1"/>
  <c r="I39" i="2" s="1"/>
  <c r="I42" i="2" s="1"/>
  <c r="C14" i="3" l="1"/>
  <c r="D14" i="3"/>
  <c r="D28" i="3" s="1"/>
  <c r="G11" i="2"/>
  <c r="G10" i="2" s="1"/>
  <c r="B14" i="3"/>
  <c r="I15" i="2"/>
  <c r="F11" i="2"/>
  <c r="I11" i="2" s="1"/>
  <c r="E7" i="3"/>
  <c r="I12" i="2"/>
  <c r="I14" i="2"/>
  <c r="F13" i="2"/>
  <c r="F33" i="2" s="1"/>
  <c r="H10" i="2"/>
  <c r="H13" i="2"/>
  <c r="G13" i="2"/>
  <c r="G33" i="2" s="1"/>
  <c r="F10" i="2"/>
  <c r="E14" i="3" l="1"/>
  <c r="B28" i="3"/>
  <c r="I13" i="2"/>
  <c r="H33" i="2"/>
  <c r="I33" i="2" s="1"/>
  <c r="I10" i="2"/>
  <c r="F16" i="2"/>
  <c r="H16" i="2"/>
  <c r="G16" i="2"/>
  <c r="H20" i="3" l="1"/>
  <c r="E28" i="3"/>
  <c r="C28" i="3"/>
</calcChain>
</file>

<file path=xl/sharedStrings.xml><?xml version="1.0" encoding="utf-8"?>
<sst xmlns="http://schemas.openxmlformats.org/spreadsheetml/2006/main" count="261" uniqueCount="114">
  <si>
    <t>Oznaka</t>
  </si>
  <si>
    <t>A100034 Odgojnoobrazovno, administrativno i tehničko osoblje</t>
  </si>
  <si>
    <t>A100034A Odgojnoobrazovno, administrativno i tehničko osoblje - posebni dio</t>
  </si>
  <si>
    <t>A100035 Operativni plan tekućeg i investicijskog održavanja OŠ</t>
  </si>
  <si>
    <t>A100199 Prijevoz učenika OŠ</t>
  </si>
  <si>
    <t>A100042 Javne potrebe iznad standarda-vlastiti prihodi</t>
  </si>
  <si>
    <t>A100041 Županijske javne potrebe OŠ</t>
  </si>
  <si>
    <t>A100142A Prihodi od nefinancijske imovine i nadoknade štete s osnova osiguranja</t>
  </si>
  <si>
    <t>A100159 Javne potrebe iznad standarda - donacije</t>
  </si>
  <si>
    <t>A100161 Javne potrebe iznad standarda - OSTALO</t>
  </si>
  <si>
    <t>A100162 Prijenos sredstava od nenadležnih proračuna</t>
  </si>
  <si>
    <t>A100191 Shema školskog voća, povrća i mlijeka</t>
  </si>
  <si>
    <t>T1000107 Školska prehrana učenika (standard)</t>
  </si>
  <si>
    <t>A100128 Pomoćnici u nastavi OŠ i SŠ (EU projekt)</t>
  </si>
  <si>
    <t>A200200 MZOS- Plaće OŠ</t>
  </si>
  <si>
    <t>POVEĆANJE/
SMANJENJE</t>
  </si>
  <si>
    <t>PRIJENOS VIŠKA / MANJKA U SLJEDEĆE RAZDOBLJE</t>
  </si>
  <si>
    <t>VIŠAK / MANJAK TEKUĆE GODINE
(VIŠAK / MANJAK + NETO FINANCIRANJE)</t>
  </si>
  <si>
    <t>VIŠAK / MANJAK IZ PRETHODNE(IH) GODINE KOJI ĆE SE RASPOREDITI / POKRITI</t>
  </si>
  <si>
    <t>PRIJENOS VIŠKA / MANJKA IZ PRETHODNE(IH) GODINE</t>
  </si>
  <si>
    <t>NAZIV</t>
  </si>
  <si>
    <t>D) VIŠEGODIŠNJI PLAN URAVNOTEŽENJA</t>
  </si>
  <si>
    <t>NETO FINANCIRANJE</t>
  </si>
  <si>
    <t>5 IZDACI ZA FINANCIJSKU IMOVINU I OTPLATE ZAJMOVA</t>
  </si>
  <si>
    <t>8 PRIMICI OD FINANCIJSKE IMOVINE I ZADUŽIVANJA</t>
  </si>
  <si>
    <t>RAZRED I NAZIV</t>
  </si>
  <si>
    <t>B) SAŽETAK RAČUNA FINANCIRANJA</t>
  </si>
  <si>
    <t>RAZLIKA - VIŠAK / MANJAK</t>
  </si>
  <si>
    <t>4 RASHODI ZA NABAVU NEFINANCIJSKE IMOVINE</t>
  </si>
  <si>
    <t>3 RASHODI  POSLOVANJA</t>
  </si>
  <si>
    <t>RASHODI UKUPNO</t>
  </si>
  <si>
    <t>7 PRIHODI OD PRODAJE NEFINANCIJSKE IMOVINE</t>
  </si>
  <si>
    <t>6 PRIHODI POSLOVANJA</t>
  </si>
  <si>
    <t>PRIHODI UKUPNO</t>
  </si>
  <si>
    <t>A) SAŽETAK RAČUNA PRIHODA I RASHODA</t>
  </si>
  <si>
    <t>I. OPĆI DIO</t>
  </si>
  <si>
    <t>096 Dodatne usluge u obrazovanju</t>
  </si>
  <si>
    <t>091 Predškolsko i osnovno obrazovanje</t>
  </si>
  <si>
    <t>09 OBRAZOVANJE</t>
  </si>
  <si>
    <t>UKUPNO RASHODI</t>
  </si>
  <si>
    <t>A3. RASHODI PREMA FUNKCIJSKOJ KLASIFIKACIJI</t>
  </si>
  <si>
    <t>A2. PRIHODI I RASHODI PREMA IZVORIMA FINANCIRANJA</t>
  </si>
  <si>
    <t>SVEUKUPNO RASHODI</t>
  </si>
  <si>
    <t>45 Rashodi za dodatna ulaganja na nefinancijskoj imovini</t>
  </si>
  <si>
    <t>42 Rashodi za nabavu proizvedene dugotrajne imovine</t>
  </si>
  <si>
    <t>4 Rashodi za nabavu nefinancijske imovine</t>
  </si>
  <si>
    <t>38 Ostali rashodi</t>
  </si>
  <si>
    <t>37 Naknade građanima i kućanstvima na temelju osiguranja i druge naknade</t>
  </si>
  <si>
    <t>34 Financijski rashodi</t>
  </si>
  <si>
    <t>32 Materijalni rashodi</t>
  </si>
  <si>
    <t>31 Rashodi za zaposlene</t>
  </si>
  <si>
    <t>3 Rashodi poslovanja</t>
  </si>
  <si>
    <t>SVEUKUPNO PRIHODI</t>
  </si>
  <si>
    <t>72 Prihodi od prodaje proizvedene dugotrajne imovine</t>
  </si>
  <si>
    <t>7 Prihodi od prodaje nefinancijske imovine</t>
  </si>
  <si>
    <t>67 Prihodi iz nadležnog proračuna i od HZZO-a temeljem ugovornih obveza</t>
  </si>
  <si>
    <t>66 Prihodi od prodaje proizvoda i robe te pruženih usluga i prihodi od donacija te povrati po protestiranim jamstvima</t>
  </si>
  <si>
    <t>65 Prihodi od upravnih i administrativnih pristojbi, pristojbi po posebnim propisima i naknada</t>
  </si>
  <si>
    <t>63 Pomoći iz inozemstva i od subjekata unutar općeg proračuna</t>
  </si>
  <si>
    <t>6 Prihodi poslovanja</t>
  </si>
  <si>
    <t>A. RAČUN PRIHODA I RASHODA</t>
  </si>
  <si>
    <t xml:space="preserve">A. RAČUN PRIHODA I RASHODA </t>
  </si>
  <si>
    <t>Opći prihodi i primici</t>
  </si>
  <si>
    <t xml:space="preserve">UKUPNO IZDACI </t>
  </si>
  <si>
    <t>Namjenski primici od zaduživanja</t>
  </si>
  <si>
    <t>Namjenski primici</t>
  </si>
  <si>
    <t>Razred/
skupina</t>
  </si>
  <si>
    <t>B2. RAČUN FINANCIRANJA PREMA IZVORIMA FINANCIRANJA</t>
  </si>
  <si>
    <t>Izdaci za otplatu glavnice primljenih kredita i zajmova</t>
  </si>
  <si>
    <t>Izdaci za financijsku imovinu i otplate zajmova</t>
  </si>
  <si>
    <t>Primici od zaduživanja</t>
  </si>
  <si>
    <t>Primici od financijske imovine i zaduživanja</t>
  </si>
  <si>
    <t>B1. RAČUN FINANCIRANJA PREMA EKONOMSKOJ KLASIFIKACIJI</t>
  </si>
  <si>
    <t>INDEKS 
(4/2)</t>
  </si>
  <si>
    <t>Fun. kl.: 0912 Osnovno obrazovanje</t>
  </si>
  <si>
    <t>Fun. kl.: 0960 Dodatne usluge u obrazovanju</t>
  </si>
  <si>
    <t>B3. POSEBNI DIO</t>
  </si>
  <si>
    <t>9 Vlastiti izvori</t>
  </si>
  <si>
    <t>92 Rezultat poslovanja</t>
  </si>
  <si>
    <t>NEUTROŠENA SREDSTVA IZ PRETHODNIH GODINA</t>
  </si>
  <si>
    <t>PLAN 
2025.</t>
  </si>
  <si>
    <t>NOVI PLAN 
2025.</t>
  </si>
  <si>
    <t>UKUPNO FINANCIJSKI PLAN</t>
  </si>
  <si>
    <t>PRIHODI, PRIMICI I NEUTROŠENA SREDSTVA</t>
  </si>
  <si>
    <t>RASHODI I IZDACI</t>
  </si>
  <si>
    <t>SVEUKUPNO RASHODI I IZDACI</t>
  </si>
  <si>
    <t>SVEUKUPNO PRIHODI, PRIMICI I NEUTROŠENA SREDSTVA</t>
  </si>
  <si>
    <t>1 OPĆI PRIHODI I PRIMICI</t>
  </si>
  <si>
    <t>11 Opći prihodi i primici</t>
  </si>
  <si>
    <t>3 VLASTITI PRIHODI</t>
  </si>
  <si>
    <t>31 Vlastiti prihodi</t>
  </si>
  <si>
    <t>4 Prihodi za posebne namjene</t>
  </si>
  <si>
    <t>43 Ostali prihodi za posebne namjene</t>
  </si>
  <si>
    <t>5 POMOĆI</t>
  </si>
  <si>
    <t>50 Pomoći iz državnog proračuna</t>
  </si>
  <si>
    <t>56 Fondovi EU-a</t>
  </si>
  <si>
    <t>6 DONACIJE</t>
  </si>
  <si>
    <t>61 Donacije</t>
  </si>
  <si>
    <t>7 Prihodi od nefin. imovine i nadoknade štete s osnova osig.</t>
  </si>
  <si>
    <t>71 Prihodi od prodaje ili zamjene nefinancijske imovine i naknade s naslova osiguranja</t>
  </si>
  <si>
    <t>RAZDJEL: 003 Upravni odjel za društvene djelatnosti</t>
  </si>
  <si>
    <t>GLAVA: 003-03 PRVA OŠ OGULIN</t>
  </si>
  <si>
    <t>izvor: 1 OPĆI PRIHODI I PRIMICI</t>
  </si>
  <si>
    <t>izvor: 3 VLASTITI PRIHODI</t>
  </si>
  <si>
    <t>izvor: 4 Prihodi za posebne namjene</t>
  </si>
  <si>
    <t>izvor: 5 POMOĆI</t>
  </si>
  <si>
    <t>izvor: 6 DONACIJE</t>
  </si>
  <si>
    <t>izvor: 7 Prihodi od nefin. imovine i nadoknade štete s osnova osig.</t>
  </si>
  <si>
    <t>121 Zakonski standardi javnih ustanova OŠ</t>
  </si>
  <si>
    <t>125 Program javnih potreba iznad standarda - vlastiti prihodi</t>
  </si>
  <si>
    <t>140 Javne potrebe iznad zakonskog standarda</t>
  </si>
  <si>
    <t>158 Pomoćnici u nastavi OŠ i SŠ (EU projekt)</t>
  </si>
  <si>
    <t>200 MZOS- Plaće OŠ</t>
  </si>
  <si>
    <t xml:space="preserve"> IZMJENE I DOPUNE FINANCIJSKOG PLANA 
PRVE OSNOVNE ŠKOLE OGULIN ZA 2025. GODINU II. rebalans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</si>
</sst>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57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7"/>
      <color theme="1"/>
      <name val="Verdana"/>
      <family val="2"/>
      <charset val="238"/>
    </font>
    <font>
      <sz val="7"/>
      <color rgb="FF000000"/>
      <name val="Verdana"/>
      <family val="2"/>
      <charset val="238"/>
    </font>
    <font>
      <b/>
      <sz val="8"/>
      <color rgb="FF000000"/>
      <name val="Verdana"/>
      <family val="2"/>
      <charset val="238"/>
    </font>
    <font>
      <b/>
      <sz val="10"/>
      <color rgb="FFFFFFFF"/>
      <name val="Arial"/>
      <family val="2"/>
      <charset val="238"/>
    </font>
    <font>
      <b/>
      <sz val="10"/>
      <color rgb="FF00008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1"/>
      <color theme="1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8"/>
      <color indexed="8"/>
      <name val="Times New Roman"/>
      <family val="1"/>
      <charset val="238"/>
    </font>
    <font>
      <sz val="14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4"/>
      <color indexed="8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2"/>
      <color indexed="8"/>
      <name val="Times New Roman"/>
      <family val="1"/>
      <charset val="238"/>
    </font>
    <font>
      <i/>
      <sz val="10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11"/>
      <color theme="1"/>
      <name val="Aptos Narrow"/>
      <family val="2"/>
      <scheme val="minor"/>
    </font>
    <font>
      <b/>
      <sz val="7"/>
      <color rgb="FF000000"/>
      <name val="Verdana"/>
      <family val="2"/>
      <charset val="238"/>
    </font>
    <font>
      <sz val="10"/>
      <color rgb="FF000080"/>
      <name val="Verdana"/>
      <family val="2"/>
      <charset val="238"/>
    </font>
    <font>
      <b/>
      <sz val="10"/>
      <color rgb="FF0000CD"/>
      <name val="Arial"/>
      <family val="2"/>
      <charset val="238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19197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40E0D0"/>
        <bgColor indexed="64"/>
      </patternFill>
    </fill>
    <fill>
      <patternFill patternType="solid">
        <fgColor rgb="FF4682B4"/>
        <bgColor indexed="64"/>
      </patternFill>
    </fill>
    <fill>
      <patternFill patternType="solid">
        <fgColor rgb="FF87CEFA"/>
        <bgColor indexed="64"/>
      </patternFill>
    </fill>
    <fill>
      <patternFill patternType="solid">
        <fgColor rgb="FFF0E68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3" fillId="0" borderId="0"/>
  </cellStyleXfs>
  <cellXfs count="149">
    <xf numFmtId="0" fontId="0" fillId="0" borderId="0" xfId="0"/>
    <xf numFmtId="0" fontId="18" fillId="0" borderId="0" xfId="0" applyFont="1" applyAlignment="1">
      <alignment horizontal="left" indent="1"/>
    </xf>
    <xf numFmtId="0" fontId="19" fillId="0" borderId="0" xfId="0" applyFont="1" applyAlignment="1">
      <alignment horizontal="left" indent="1"/>
    </xf>
    <xf numFmtId="0" fontId="19" fillId="33" borderId="0" xfId="0" applyFont="1" applyFill="1" applyAlignment="1">
      <alignment horizontal="left" indent="1"/>
    </xf>
    <xf numFmtId="0" fontId="19" fillId="34" borderId="0" xfId="0" applyFont="1" applyFill="1" applyAlignment="1">
      <alignment horizontal="left" indent="1"/>
    </xf>
    <xf numFmtId="0" fontId="19" fillId="35" borderId="0" xfId="0" applyFont="1" applyFill="1" applyAlignment="1">
      <alignment horizontal="left" indent="1"/>
    </xf>
    <xf numFmtId="0" fontId="19" fillId="39" borderId="0" xfId="0" applyFont="1" applyFill="1" applyAlignment="1">
      <alignment horizontal="left" indent="1"/>
    </xf>
    <xf numFmtId="0" fontId="18" fillId="0" borderId="0" xfId="0" applyFont="1" applyAlignment="1">
      <alignment horizontal="left" vertical="center" wrapText="1"/>
    </xf>
    <xf numFmtId="0" fontId="25" fillId="0" borderId="0" xfId="42" applyFont="1"/>
    <xf numFmtId="0" fontId="25" fillId="0" borderId="0" xfId="43" applyFont="1"/>
    <xf numFmtId="4" fontId="26" fillId="40" borderId="11" xfId="43" quotePrefix="1" applyNumberFormat="1" applyFont="1" applyFill="1" applyBorder="1" applyAlignment="1">
      <alignment horizontal="right"/>
    </xf>
    <xf numFmtId="4" fontId="28" fillId="41" borderId="11" xfId="43" quotePrefix="1" applyNumberFormat="1" applyFont="1" applyFill="1" applyBorder="1" applyAlignment="1">
      <alignment horizontal="right"/>
    </xf>
    <xf numFmtId="0" fontId="25" fillId="0" borderId="0" xfId="44" applyFont="1"/>
    <xf numFmtId="0" fontId="29" fillId="42" borderId="10" xfId="44" applyFont="1" applyFill="1" applyBorder="1" applyAlignment="1">
      <alignment horizontal="center" vertical="center" wrapText="1"/>
    </xf>
    <xf numFmtId="0" fontId="29" fillId="0" borderId="10" xfId="44" quotePrefix="1" applyFont="1" applyBorder="1" applyAlignment="1">
      <alignment horizontal="center" vertical="center" wrapText="1"/>
    </xf>
    <xf numFmtId="0" fontId="26" fillId="42" borderId="10" xfId="44" applyFont="1" applyFill="1" applyBorder="1" applyAlignment="1">
      <alignment horizontal="center" vertical="center" wrapText="1"/>
    </xf>
    <xf numFmtId="0" fontId="26" fillId="0" borderId="10" xfId="44" quotePrefix="1" applyFont="1" applyBorder="1" applyAlignment="1">
      <alignment horizontal="center" vertical="center" wrapText="1"/>
    </xf>
    <xf numFmtId="0" fontId="27" fillId="0" borderId="0" xfId="43" applyFont="1"/>
    <xf numFmtId="0" fontId="30" fillId="0" borderId="0" xfId="43" applyFont="1" applyAlignment="1">
      <alignment horizontal="center" vertical="center" wrapText="1"/>
    </xf>
    <xf numFmtId="0" fontId="31" fillId="0" borderId="0" xfId="43" quotePrefix="1" applyFont="1" applyAlignment="1">
      <alignment horizontal="center" vertical="center" wrapText="1"/>
    </xf>
    <xf numFmtId="0" fontId="32" fillId="0" borderId="0" xfId="43" applyFont="1" applyAlignment="1">
      <alignment horizontal="center" vertical="center" wrapText="1"/>
    </xf>
    <xf numFmtId="0" fontId="33" fillId="0" borderId="0" xfId="43" applyFont="1" applyAlignment="1">
      <alignment wrapText="1"/>
    </xf>
    <xf numFmtId="0" fontId="34" fillId="0" borderId="0" xfId="43" applyFont="1" applyAlignment="1">
      <alignment wrapText="1"/>
    </xf>
    <xf numFmtId="0" fontId="35" fillId="0" borderId="0" xfId="43" applyFont="1" applyAlignment="1">
      <alignment horizontal="center" vertical="center" wrapText="1"/>
    </xf>
    <xf numFmtId="0" fontId="36" fillId="0" borderId="0" xfId="43" applyFont="1"/>
    <xf numFmtId="0" fontId="37" fillId="0" borderId="0" xfId="43" applyFont="1" applyAlignment="1">
      <alignment horizontal="center" vertical="center" wrapText="1"/>
    </xf>
    <xf numFmtId="0" fontId="38" fillId="0" borderId="0" xfId="43" quotePrefix="1" applyFont="1" applyAlignment="1">
      <alignment horizontal="center" vertical="center" wrapText="1"/>
    </xf>
    <xf numFmtId="4" fontId="26" fillId="40" borderId="10" xfId="43" applyNumberFormat="1" applyFont="1" applyFill="1" applyBorder="1" applyAlignment="1">
      <alignment horizontal="right"/>
    </xf>
    <xf numFmtId="4" fontId="26" fillId="0" borderId="10" xfId="43" applyNumberFormat="1" applyFont="1" applyBorder="1" applyAlignment="1">
      <alignment horizontal="right"/>
    </xf>
    <xf numFmtId="0" fontId="38" fillId="0" borderId="0" xfId="43" applyFont="1" applyAlignment="1">
      <alignment horizontal="center" vertical="center" wrapText="1"/>
    </xf>
    <xf numFmtId="0" fontId="39" fillId="0" borderId="14" xfId="43" applyFont="1" applyBorder="1" applyAlignment="1">
      <alignment horizontal="center" vertical="center"/>
    </xf>
    <xf numFmtId="0" fontId="38" fillId="0" borderId="14" xfId="43" applyFont="1" applyBorder="1" applyAlignment="1">
      <alignment horizontal="center" vertical="center" wrapText="1"/>
    </xf>
    <xf numFmtId="0" fontId="37" fillId="0" borderId="0" xfId="43" applyFont="1" applyAlignment="1">
      <alignment wrapText="1"/>
    </xf>
    <xf numFmtId="0" fontId="38" fillId="0" borderId="0" xfId="43" applyFont="1" applyAlignment="1">
      <alignment horizontal="left" wrapText="1"/>
    </xf>
    <xf numFmtId="0" fontId="36" fillId="0" borderId="0" xfId="43" applyFont="1" applyAlignment="1">
      <alignment vertical="center" wrapText="1"/>
    </xf>
    <xf numFmtId="0" fontId="35" fillId="0" borderId="0" xfId="44" applyFont="1" applyAlignment="1">
      <alignment horizontal="left" vertical="center"/>
    </xf>
    <xf numFmtId="0" fontId="18" fillId="0" borderId="0" xfId="45" applyFont="1" applyAlignment="1">
      <alignment horizontal="left" indent="1"/>
    </xf>
    <xf numFmtId="4" fontId="41" fillId="42" borderId="10" xfId="44" quotePrefix="1" applyNumberFormat="1" applyFont="1" applyFill="1" applyBorder="1" applyAlignment="1">
      <alignment horizontal="right" vertical="center"/>
    </xf>
    <xf numFmtId="4" fontId="27" fillId="42" borderId="10" xfId="44" quotePrefix="1" applyNumberFormat="1" applyFont="1" applyFill="1" applyBorder="1" applyAlignment="1">
      <alignment horizontal="right" vertical="center"/>
    </xf>
    <xf numFmtId="4" fontId="27" fillId="42" borderId="10" xfId="44" applyNumberFormat="1" applyFont="1" applyFill="1" applyBorder="1" applyAlignment="1">
      <alignment horizontal="right" vertical="center" wrapText="1"/>
    </xf>
    <xf numFmtId="4" fontId="28" fillId="42" borderId="10" xfId="44" applyNumberFormat="1" applyFont="1" applyFill="1" applyBorder="1" applyAlignment="1">
      <alignment horizontal="right" vertical="center" wrapText="1"/>
    </xf>
    <xf numFmtId="0" fontId="29" fillId="40" borderId="10" xfId="44" quotePrefix="1" applyFont="1" applyFill="1" applyBorder="1" applyAlignment="1">
      <alignment horizontal="center" vertical="center" wrapText="1"/>
    </xf>
    <xf numFmtId="0" fontId="26" fillId="40" borderId="10" xfId="44" applyFont="1" applyFill="1" applyBorder="1" applyAlignment="1">
      <alignment horizontal="center" vertical="center" wrapText="1"/>
    </xf>
    <xf numFmtId="0" fontId="26" fillId="40" borderId="10" xfId="44" quotePrefix="1" applyFont="1" applyFill="1" applyBorder="1" applyAlignment="1">
      <alignment horizontal="center" vertical="center" wrapText="1"/>
    </xf>
    <xf numFmtId="0" fontId="38" fillId="0" borderId="0" xfId="44" applyFont="1" applyAlignment="1">
      <alignment horizontal="center" vertical="center" wrapText="1"/>
    </xf>
    <xf numFmtId="0" fontId="42" fillId="0" borderId="0" xfId="44" applyFont="1"/>
    <xf numFmtId="0" fontId="44" fillId="0" borderId="0" xfId="45" applyFont="1" applyAlignment="1">
      <alignment horizontal="left" indent="1"/>
    </xf>
    <xf numFmtId="4" fontId="22" fillId="35" borderId="10" xfId="45" applyNumberFormat="1" applyFont="1" applyFill="1" applyBorder="1" applyAlignment="1">
      <alignment horizontal="right" vertical="center" wrapText="1"/>
    </xf>
    <xf numFmtId="0" fontId="22" fillId="35" borderId="10" xfId="45" applyFont="1" applyFill="1" applyBorder="1" applyAlignment="1">
      <alignment horizontal="left" wrapText="1" indent="1"/>
    </xf>
    <xf numFmtId="0" fontId="19" fillId="0" borderId="0" xfId="45" applyFont="1" applyAlignment="1">
      <alignment horizontal="left" indent="1"/>
    </xf>
    <xf numFmtId="4" fontId="23" fillId="0" borderId="10" xfId="45" applyNumberFormat="1" applyFont="1" applyBorder="1" applyAlignment="1">
      <alignment horizontal="right" vertical="center" wrapText="1"/>
    </xf>
    <xf numFmtId="4" fontId="24" fillId="36" borderId="10" xfId="45" applyNumberFormat="1" applyFont="1" applyFill="1" applyBorder="1" applyAlignment="1">
      <alignment horizontal="right" vertical="center" wrapText="1"/>
    </xf>
    <xf numFmtId="0" fontId="45" fillId="35" borderId="10" xfId="45" applyFont="1" applyFill="1" applyBorder="1" applyAlignment="1">
      <alignment horizontal="left" wrapText="1" indent="1"/>
    </xf>
    <xf numFmtId="0" fontId="20" fillId="0" borderId="10" xfId="45" applyFont="1" applyBorder="1" applyAlignment="1">
      <alignment horizontal="center" vertical="center" wrapText="1" indent="1"/>
    </xf>
    <xf numFmtId="0" fontId="36" fillId="0" borderId="0" xfId="44" applyFont="1" applyAlignment="1">
      <alignment vertical="center" wrapText="1"/>
    </xf>
    <xf numFmtId="0" fontId="34" fillId="0" borderId="0" xfId="44" applyFont="1" applyAlignment="1">
      <alignment vertical="center" wrapText="1"/>
    </xf>
    <xf numFmtId="0" fontId="35" fillId="0" borderId="0" xfId="44" applyFont="1" applyAlignment="1">
      <alignment vertical="center" wrapText="1"/>
    </xf>
    <xf numFmtId="0" fontId="34" fillId="0" borderId="0" xfId="44" applyFont="1" applyAlignment="1">
      <alignment wrapText="1"/>
    </xf>
    <xf numFmtId="4" fontId="36" fillId="42" borderId="10" xfId="44" applyNumberFormat="1" applyFont="1" applyFill="1" applyBorder="1" applyAlignment="1">
      <alignment horizontal="right"/>
    </xf>
    <xf numFmtId="0" fontId="27" fillId="42" borderId="10" xfId="44" applyFont="1" applyFill="1" applyBorder="1" applyAlignment="1">
      <alignment horizontal="left" vertical="center" wrapText="1"/>
    </xf>
    <xf numFmtId="0" fontId="27" fillId="42" borderId="10" xfId="44" applyFont="1" applyFill="1" applyBorder="1" applyAlignment="1">
      <alignment horizontal="left" vertical="center" wrapText="1" indent="2"/>
    </xf>
    <xf numFmtId="4" fontId="26" fillId="42" borderId="10" xfId="44" applyNumberFormat="1" applyFont="1" applyFill="1" applyBorder="1" applyAlignment="1">
      <alignment horizontal="right"/>
    </xf>
    <xf numFmtId="0" fontId="28" fillId="42" borderId="10" xfId="44" applyFont="1" applyFill="1" applyBorder="1" applyAlignment="1">
      <alignment horizontal="left" vertical="center" wrapText="1"/>
    </xf>
    <xf numFmtId="0" fontId="25" fillId="0" borderId="10" xfId="44" applyFont="1" applyBorder="1"/>
    <xf numFmtId="0" fontId="27" fillId="42" borderId="10" xfId="44" applyFont="1" applyFill="1" applyBorder="1" applyAlignment="1">
      <alignment vertical="center" wrapText="1"/>
    </xf>
    <xf numFmtId="0" fontId="28" fillId="42" borderId="10" xfId="44" applyFont="1" applyFill="1" applyBorder="1" applyAlignment="1">
      <alignment vertical="center" wrapText="1"/>
    </xf>
    <xf numFmtId="0" fontId="20" fillId="0" borderId="10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38" fillId="0" borderId="0" xfId="44" applyFont="1" applyAlignment="1">
      <alignment horizontal="center" vertical="center"/>
    </xf>
    <xf numFmtId="0" fontId="20" fillId="0" borderId="10" xfId="45" applyFont="1" applyBorder="1" applyAlignment="1">
      <alignment horizontal="center" vertical="center"/>
    </xf>
    <xf numFmtId="0" fontId="22" fillId="35" borderId="10" xfId="45" applyFont="1" applyFill="1" applyBorder="1" applyAlignment="1">
      <alignment horizontal="left"/>
    </xf>
    <xf numFmtId="0" fontId="24" fillId="36" borderId="10" xfId="45" applyFont="1" applyFill="1" applyBorder="1" applyAlignment="1">
      <alignment horizontal="left" vertical="center"/>
    </xf>
    <xf numFmtId="0" fontId="23" fillId="0" borderId="10" xfId="45" applyFont="1" applyBorder="1" applyAlignment="1">
      <alignment horizontal="left" vertical="center"/>
    </xf>
    <xf numFmtId="0" fontId="24" fillId="36" borderId="10" xfId="45" applyFont="1" applyFill="1" applyBorder="1" applyAlignment="1">
      <alignment horizontal="left"/>
    </xf>
    <xf numFmtId="0" fontId="23" fillId="0" borderId="10" xfId="45" applyFont="1" applyBorder="1" applyAlignment="1">
      <alignment horizontal="left"/>
    </xf>
    <xf numFmtId="0" fontId="26" fillId="40" borderId="10" xfId="44" applyFont="1" applyFill="1" applyBorder="1" applyAlignment="1">
      <alignment horizontal="center" vertical="center"/>
    </xf>
    <xf numFmtId="0" fontId="29" fillId="40" borderId="10" xfId="44" quotePrefix="1" applyFont="1" applyFill="1" applyBorder="1" applyAlignment="1">
      <alignment horizontal="center" vertical="center"/>
    </xf>
    <xf numFmtId="0" fontId="21" fillId="33" borderId="10" xfId="46" applyFont="1" applyFill="1" applyBorder="1"/>
    <xf numFmtId="0" fontId="18" fillId="0" borderId="0" xfId="45" applyFont="1" applyAlignment="1">
      <alignment horizontal="left"/>
    </xf>
    <xf numFmtId="0" fontId="23" fillId="0" borderId="0" xfId="46" applyFont="1" applyAlignment="1">
      <alignment vertical="center"/>
    </xf>
    <xf numFmtId="4" fontId="23" fillId="0" borderId="0" xfId="46" applyNumberFormat="1" applyFont="1" applyAlignment="1">
      <alignment horizontal="right" wrapText="1" indent="1"/>
    </xf>
    <xf numFmtId="4" fontId="19" fillId="0" borderId="0" xfId="45" applyNumberFormat="1" applyFont="1" applyAlignment="1">
      <alignment horizontal="left" indent="1"/>
    </xf>
    <xf numFmtId="0" fontId="19" fillId="38" borderId="0" xfId="0" applyFont="1" applyFill="1" applyAlignment="1">
      <alignment horizontal="left" indent="1"/>
    </xf>
    <xf numFmtId="0" fontId="19" fillId="0" borderId="0" xfId="0" applyFont="1" applyAlignment="1">
      <alignment horizontal="left" vertical="center"/>
    </xf>
    <xf numFmtId="0" fontId="19" fillId="36" borderId="0" xfId="0" applyFont="1" applyFill="1" applyAlignment="1">
      <alignment horizontal="left" indent="1"/>
    </xf>
    <xf numFmtId="0" fontId="19" fillId="37" borderId="0" xfId="0" applyFont="1" applyFill="1" applyAlignment="1">
      <alignment horizontal="left" indent="1"/>
    </xf>
    <xf numFmtId="0" fontId="21" fillId="33" borderId="10" xfId="0" applyFont="1" applyFill="1" applyBorder="1" applyAlignment="1">
      <alignment horizontal="left" wrapText="1" indent="1"/>
    </xf>
    <xf numFmtId="4" fontId="21" fillId="33" borderId="10" xfId="0" applyNumberFormat="1" applyFont="1" applyFill="1" applyBorder="1" applyAlignment="1">
      <alignment horizontal="right" wrapText="1" indent="1"/>
    </xf>
    <xf numFmtId="0" fontId="24" fillId="39" borderId="10" xfId="0" applyFont="1" applyFill="1" applyBorder="1" applyAlignment="1">
      <alignment horizontal="left" wrapText="1" indent="1"/>
    </xf>
    <xf numFmtId="4" fontId="24" fillId="39" borderId="10" xfId="0" applyNumberFormat="1" applyFont="1" applyFill="1" applyBorder="1" applyAlignment="1">
      <alignment horizontal="right" wrapText="1" indent="1"/>
    </xf>
    <xf numFmtId="0" fontId="23" fillId="39" borderId="10" xfId="0" applyFont="1" applyFill="1" applyBorder="1" applyAlignment="1">
      <alignment horizontal="left" wrapText="1" indent="1"/>
    </xf>
    <xf numFmtId="4" fontId="23" fillId="39" borderId="10" xfId="0" applyNumberFormat="1" applyFont="1" applyFill="1" applyBorder="1" applyAlignment="1">
      <alignment horizontal="right" wrapText="1" indent="1"/>
    </xf>
    <xf numFmtId="0" fontId="21" fillId="33" borderId="10" xfId="0" applyFont="1" applyFill="1" applyBorder="1" applyAlignment="1">
      <alignment horizontal="right" wrapText="1" indent="1"/>
    </xf>
    <xf numFmtId="0" fontId="24" fillId="38" borderId="10" xfId="0" applyFont="1" applyFill="1" applyBorder="1" applyAlignment="1">
      <alignment vertical="center" wrapText="1"/>
    </xf>
    <xf numFmtId="4" fontId="24" fillId="38" borderId="10" xfId="0" applyNumberFormat="1" applyFont="1" applyFill="1" applyBorder="1" applyAlignment="1">
      <alignment vertical="center" wrapText="1"/>
    </xf>
    <xf numFmtId="0" fontId="24" fillId="0" borderId="10" xfId="0" applyFont="1" applyBorder="1" applyAlignment="1">
      <alignment vertical="center" wrapText="1"/>
    </xf>
    <xf numFmtId="4" fontId="24" fillId="0" borderId="10" xfId="0" applyNumberFormat="1" applyFont="1" applyBorder="1" applyAlignment="1">
      <alignment vertical="center" wrapText="1"/>
    </xf>
    <xf numFmtId="0" fontId="28" fillId="42" borderId="10" xfId="44" applyFont="1" applyFill="1" applyBorder="1" applyAlignment="1">
      <alignment vertical="center"/>
    </xf>
    <xf numFmtId="0" fontId="27" fillId="42" borderId="10" xfId="44" applyFont="1" applyFill="1" applyBorder="1" applyAlignment="1">
      <alignment vertical="center"/>
    </xf>
    <xf numFmtId="0" fontId="27" fillId="42" borderId="10" xfId="44" quotePrefix="1" applyFont="1" applyFill="1" applyBorder="1" applyAlignment="1">
      <alignment horizontal="left" vertical="center"/>
    </xf>
    <xf numFmtId="4" fontId="28" fillId="41" borderId="10" xfId="43" quotePrefix="1" applyNumberFormat="1" applyFont="1" applyFill="1" applyBorder="1" applyAlignment="1">
      <alignment horizontal="right"/>
    </xf>
    <xf numFmtId="4" fontId="28" fillId="40" borderId="10" xfId="43" quotePrefix="1" applyNumberFormat="1" applyFont="1" applyFill="1" applyBorder="1" applyAlignment="1">
      <alignment horizontal="right" vertical="center"/>
    </xf>
    <xf numFmtId="0" fontId="21" fillId="33" borderId="10" xfId="0" applyFont="1" applyFill="1" applyBorder="1" applyAlignment="1">
      <alignment horizontal="left" vertical="center" wrapText="1"/>
    </xf>
    <xf numFmtId="4" fontId="21" fillId="33" borderId="10" xfId="0" applyNumberFormat="1" applyFont="1" applyFill="1" applyBorder="1" applyAlignment="1">
      <alignment horizontal="right" vertical="center" wrapText="1"/>
    </xf>
    <xf numFmtId="0" fontId="21" fillId="34" borderId="10" xfId="0" applyFont="1" applyFill="1" applyBorder="1" applyAlignment="1">
      <alignment horizontal="left" vertical="center" wrapText="1"/>
    </xf>
    <xf numFmtId="4" fontId="21" fillId="34" borderId="10" xfId="0" applyNumberFormat="1" applyFont="1" applyFill="1" applyBorder="1" applyAlignment="1">
      <alignment horizontal="right" vertical="center" wrapText="1"/>
    </xf>
    <xf numFmtId="0" fontId="22" fillId="35" borderId="10" xfId="0" applyFont="1" applyFill="1" applyBorder="1" applyAlignment="1">
      <alignment horizontal="left" vertical="center" wrapText="1"/>
    </xf>
    <xf numFmtId="4" fontId="22" fillId="35" borderId="10" xfId="0" applyNumberFormat="1" applyFont="1" applyFill="1" applyBorder="1" applyAlignment="1">
      <alignment horizontal="right" vertical="center" wrapText="1"/>
    </xf>
    <xf numFmtId="0" fontId="24" fillId="38" borderId="10" xfId="0" applyFont="1" applyFill="1" applyBorder="1" applyAlignment="1">
      <alignment horizontal="left" vertical="center" wrapText="1"/>
    </xf>
    <xf numFmtId="4" fontId="24" fillId="38" borderId="10" xfId="0" applyNumberFormat="1" applyFont="1" applyFill="1" applyBorder="1" applyAlignment="1">
      <alignment horizontal="right" vertical="center" wrapText="1"/>
    </xf>
    <xf numFmtId="0" fontId="24" fillId="36" borderId="10" xfId="0" applyFont="1" applyFill="1" applyBorder="1" applyAlignment="1">
      <alignment horizontal="left" vertical="center" wrapText="1"/>
    </xf>
    <xf numFmtId="4" fontId="24" fillId="36" borderId="10" xfId="0" applyNumberFormat="1" applyFont="1" applyFill="1" applyBorder="1" applyAlignment="1">
      <alignment horizontal="right" vertical="center" wrapText="1"/>
    </xf>
    <xf numFmtId="0" fontId="24" fillId="37" borderId="10" xfId="0" applyFont="1" applyFill="1" applyBorder="1" applyAlignment="1">
      <alignment horizontal="left" vertical="center" wrapText="1"/>
    </xf>
    <xf numFmtId="4" fontId="24" fillId="37" borderId="10" xfId="0" applyNumberFormat="1" applyFont="1" applyFill="1" applyBorder="1" applyAlignment="1">
      <alignment horizontal="right" vertical="center" wrapText="1"/>
    </xf>
    <xf numFmtId="0" fontId="46" fillId="39" borderId="10" xfId="0" applyFont="1" applyFill="1" applyBorder="1" applyAlignment="1">
      <alignment horizontal="left" vertical="center" wrapText="1"/>
    </xf>
    <xf numFmtId="4" fontId="46" fillId="39" borderId="10" xfId="0" applyNumberFormat="1" applyFont="1" applyFill="1" applyBorder="1" applyAlignment="1">
      <alignment horizontal="right" vertical="center" wrapText="1"/>
    </xf>
    <xf numFmtId="0" fontId="24" fillId="39" borderId="10" xfId="0" applyFont="1" applyFill="1" applyBorder="1" applyAlignment="1">
      <alignment horizontal="left" vertical="center" wrapText="1"/>
    </xf>
    <xf numFmtId="4" fontId="24" fillId="39" borderId="10" xfId="0" applyNumberFormat="1" applyFont="1" applyFill="1" applyBorder="1" applyAlignment="1">
      <alignment horizontal="right" vertical="center" wrapText="1"/>
    </xf>
    <xf numFmtId="0" fontId="23" fillId="39" borderId="10" xfId="0" applyFont="1" applyFill="1" applyBorder="1" applyAlignment="1">
      <alignment horizontal="left" vertical="center" wrapText="1"/>
    </xf>
    <xf numFmtId="4" fontId="23" fillId="39" borderId="10" xfId="0" applyNumberFormat="1" applyFont="1" applyFill="1" applyBorder="1" applyAlignment="1">
      <alignment horizontal="right" vertical="center" wrapText="1"/>
    </xf>
    <xf numFmtId="0" fontId="28" fillId="40" borderId="10" xfId="43" applyFont="1" applyFill="1" applyBorder="1" applyAlignment="1">
      <alignment horizontal="left" vertical="center" wrapText="1"/>
    </xf>
    <xf numFmtId="0" fontId="27" fillId="40" borderId="10" xfId="43" applyFont="1" applyFill="1" applyBorder="1" applyAlignment="1">
      <alignment vertical="center" wrapText="1"/>
    </xf>
    <xf numFmtId="0" fontId="27" fillId="40" borderId="10" xfId="43" applyFont="1" applyFill="1" applyBorder="1" applyAlignment="1">
      <alignment vertical="center"/>
    </xf>
    <xf numFmtId="0" fontId="28" fillId="40" borderId="11" xfId="43" quotePrefix="1" applyFont="1" applyFill="1" applyBorder="1" applyAlignment="1">
      <alignment horizontal="left" vertical="center" wrapText="1"/>
    </xf>
    <xf numFmtId="0" fontId="27" fillId="40" borderId="12" xfId="43" applyFont="1" applyFill="1" applyBorder="1" applyAlignment="1">
      <alignment vertical="center" wrapText="1"/>
    </xf>
    <xf numFmtId="0" fontId="29" fillId="0" borderId="10" xfId="44" quotePrefix="1" applyFont="1" applyBorder="1" applyAlignment="1">
      <alignment horizontal="center" vertical="center" wrapText="1"/>
    </xf>
    <xf numFmtId="0" fontId="28" fillId="41" borderId="11" xfId="43" applyFont="1" applyFill="1" applyBorder="1" applyAlignment="1">
      <alignment horizontal="left" vertical="center" wrapText="1"/>
    </xf>
    <xf numFmtId="0" fontId="28" fillId="41" borderId="12" xfId="43" applyFont="1" applyFill="1" applyBorder="1" applyAlignment="1">
      <alignment horizontal="left" vertical="center" wrapText="1"/>
    </xf>
    <xf numFmtId="0" fontId="28" fillId="41" borderId="13" xfId="43" applyFont="1" applyFill="1" applyBorder="1" applyAlignment="1">
      <alignment horizontal="left" vertical="center" wrapText="1"/>
    </xf>
    <xf numFmtId="0" fontId="25" fillId="0" borderId="12" xfId="43" applyFont="1" applyBorder="1" applyAlignment="1">
      <alignment horizontal="left" vertical="center" wrapText="1"/>
    </xf>
    <xf numFmtId="0" fontId="25" fillId="0" borderId="13" xfId="43" applyFont="1" applyBorder="1" applyAlignment="1">
      <alignment horizontal="left" vertical="center" wrapText="1"/>
    </xf>
    <xf numFmtId="0" fontId="26" fillId="0" borderId="11" xfId="43" quotePrefix="1" applyFont="1" applyBorder="1" applyAlignment="1">
      <alignment horizontal="center" vertical="center" wrapText="1"/>
    </xf>
    <xf numFmtId="0" fontId="26" fillId="0" borderId="12" xfId="43" quotePrefix="1" applyFont="1" applyBorder="1" applyAlignment="1">
      <alignment horizontal="center" vertical="center" wrapText="1"/>
    </xf>
    <xf numFmtId="0" fontId="26" fillId="0" borderId="13" xfId="43" quotePrefix="1" applyFont="1" applyBorder="1" applyAlignment="1">
      <alignment horizontal="center" vertical="center" wrapText="1"/>
    </xf>
    <xf numFmtId="0" fontId="28" fillId="41" borderId="10" xfId="43" applyFont="1" applyFill="1" applyBorder="1" applyAlignment="1">
      <alignment horizontal="left" vertical="center" wrapText="1"/>
    </xf>
    <xf numFmtId="0" fontId="28" fillId="40" borderId="10" xfId="43" quotePrefix="1" applyFont="1" applyFill="1" applyBorder="1" applyAlignment="1">
      <alignment horizontal="left" vertical="center" wrapText="1"/>
    </xf>
    <xf numFmtId="0" fontId="32" fillId="0" borderId="0" xfId="43" applyFont="1" applyAlignment="1">
      <alignment horizontal="center" vertical="center" wrapText="1"/>
    </xf>
    <xf numFmtId="0" fontId="28" fillId="0" borderId="10" xfId="43" quotePrefix="1" applyFont="1" applyBorder="1" applyAlignment="1">
      <alignment horizontal="left" vertical="center" wrapText="1"/>
    </xf>
    <xf numFmtId="0" fontId="27" fillId="0" borderId="10" xfId="43" applyFont="1" applyBorder="1" applyAlignment="1">
      <alignment vertical="center" wrapText="1"/>
    </xf>
    <xf numFmtId="0" fontId="28" fillId="0" borderId="10" xfId="43" quotePrefix="1" applyFont="1" applyBorder="1" applyAlignment="1">
      <alignment horizontal="left" vertical="center"/>
    </xf>
    <xf numFmtId="0" fontId="27" fillId="0" borderId="10" xfId="43" applyFont="1" applyBorder="1" applyAlignment="1">
      <alignment vertical="center"/>
    </xf>
    <xf numFmtId="0" fontId="26" fillId="0" borderId="11" xfId="44" quotePrefix="1" applyFont="1" applyBorder="1" applyAlignment="1">
      <alignment horizontal="center" vertical="center" wrapText="1"/>
    </xf>
    <xf numFmtId="0" fontId="26" fillId="0" borderId="12" xfId="44" quotePrefix="1" applyFont="1" applyBorder="1" applyAlignment="1">
      <alignment horizontal="center" vertical="center" wrapText="1"/>
    </xf>
    <xf numFmtId="0" fontId="35" fillId="0" borderId="0" xfId="43" applyFont="1" applyAlignment="1">
      <alignment horizontal="center" vertical="center" wrapText="1"/>
    </xf>
    <xf numFmtId="0" fontId="34" fillId="0" borderId="0" xfId="43" applyFont="1" applyAlignment="1">
      <alignment wrapText="1"/>
    </xf>
    <xf numFmtId="0" fontId="28" fillId="0" borderId="10" xfId="43" applyFont="1" applyBorder="1" applyAlignment="1">
      <alignment horizontal="left" vertical="center" wrapText="1"/>
    </xf>
    <xf numFmtId="0" fontId="40" fillId="0" borderId="0" xfId="43" applyFont="1" applyAlignment="1">
      <alignment vertical="center" wrapText="1"/>
    </xf>
    <xf numFmtId="0" fontId="35" fillId="0" borderId="0" xfId="44" applyFont="1" applyAlignment="1">
      <alignment horizontal="center" vertical="center" wrapText="1"/>
    </xf>
    <xf numFmtId="0" fontId="35" fillId="0" borderId="14" xfId="44" applyFont="1" applyBorder="1" applyAlignment="1">
      <alignment horizontal="center" vertical="center" wrapText="1"/>
    </xf>
  </cellXfs>
  <cellStyles count="47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/>
    <cellStyle name="Normalno 2" xfId="42" xr:uid="{BFD4313B-86C5-41B4-8640-DA1A730FB031}"/>
    <cellStyle name="Normalno 2 2" xfId="44" xr:uid="{26684C87-6538-4122-8CA0-EF3F16BCFAF2}"/>
    <cellStyle name="Normalno 3" xfId="43" xr:uid="{461F379A-D923-4D63-BEEE-A5DE7519AC2B}"/>
    <cellStyle name="Normalno 4" xfId="45" xr:uid="{ED4A0097-BBC5-492D-81EC-B717A7D8B4B3}"/>
    <cellStyle name="Normalno 5" xfId="46" xr:uid="{23A1F28D-B193-4D03-B530-D46A13E93CB7}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F43B1-EA38-4A6D-8297-63B088A1F915}">
  <sheetPr>
    <pageSetUpPr fitToPage="1"/>
  </sheetPr>
  <dimension ref="A1:I47"/>
  <sheetViews>
    <sheetView view="pageBreakPreview" zoomScale="60" zoomScaleNormal="100" workbookViewId="0">
      <selection activeCell="A2" sqref="A2:I2"/>
    </sheetView>
  </sheetViews>
  <sheetFormatPr defaultColWidth="8.875" defaultRowHeight="15"/>
  <cols>
    <col min="1" max="4" width="8.875" style="8"/>
    <col min="5" max="5" width="17.5" style="8" customWidth="1"/>
    <col min="6" max="8" width="19.5" style="8" customWidth="1"/>
    <col min="9" max="9" width="14.5" style="8" customWidth="1"/>
    <col min="10" max="11" width="25.375" style="8" customWidth="1"/>
    <col min="12" max="16384" width="8.875" style="8"/>
  </cols>
  <sheetData>
    <row r="1" spans="1:9" ht="15.75">
      <c r="A1" s="35"/>
    </row>
    <row r="2" spans="1:9" s="9" customFormat="1" ht="51" customHeight="1">
      <c r="A2" s="143" t="s">
        <v>113</v>
      </c>
      <c r="B2" s="143"/>
      <c r="C2" s="143"/>
      <c r="D2" s="143"/>
      <c r="E2" s="143"/>
      <c r="F2" s="143"/>
      <c r="G2" s="143"/>
      <c r="H2" s="143"/>
      <c r="I2" s="143"/>
    </row>
    <row r="3" spans="1:9" s="9" customFormat="1" ht="18" customHeight="1">
      <c r="A3" s="29"/>
      <c r="B3" s="29"/>
      <c r="C3" s="29"/>
      <c r="D3" s="29"/>
      <c r="E3" s="29"/>
      <c r="F3" s="29"/>
      <c r="G3" s="29"/>
      <c r="H3" s="29"/>
      <c r="I3" s="29"/>
    </row>
    <row r="4" spans="1:9" s="9" customFormat="1" ht="15.75">
      <c r="A4" s="143" t="s">
        <v>35</v>
      </c>
      <c r="B4" s="143"/>
      <c r="C4" s="143"/>
      <c r="D4" s="143"/>
      <c r="E4" s="143"/>
      <c r="F4" s="143"/>
      <c r="G4" s="143"/>
      <c r="H4" s="143"/>
      <c r="I4" s="146"/>
    </row>
    <row r="5" spans="1:9" s="9" customFormat="1" ht="18.75">
      <c r="A5" s="29"/>
      <c r="B5" s="29"/>
      <c r="C5" s="29"/>
      <c r="D5" s="29"/>
      <c r="E5" s="29"/>
      <c r="F5" s="29"/>
      <c r="G5" s="29"/>
      <c r="H5" s="29"/>
      <c r="I5" s="34"/>
    </row>
    <row r="6" spans="1:9" s="9" customFormat="1" ht="18" customHeight="1">
      <c r="A6" s="143" t="s">
        <v>34</v>
      </c>
      <c r="B6" s="144"/>
      <c r="C6" s="144"/>
      <c r="D6" s="144"/>
      <c r="E6" s="144"/>
      <c r="F6" s="144"/>
      <c r="G6" s="144"/>
      <c r="H6" s="144"/>
      <c r="I6" s="144"/>
    </row>
    <row r="7" spans="1:9" s="9" customFormat="1" ht="18.75">
      <c r="A7" s="33"/>
      <c r="B7" s="32"/>
      <c r="C7" s="32"/>
      <c r="D7" s="32"/>
      <c r="E7" s="31"/>
      <c r="F7" s="30"/>
      <c r="G7" s="30"/>
      <c r="H7" s="30"/>
      <c r="I7" s="30"/>
    </row>
    <row r="8" spans="1:9" s="9" customFormat="1" ht="25.5">
      <c r="A8" s="141" t="s">
        <v>25</v>
      </c>
      <c r="B8" s="142"/>
      <c r="C8" s="142"/>
      <c r="D8" s="142"/>
      <c r="E8" s="142"/>
      <c r="F8" s="16" t="s">
        <v>80</v>
      </c>
      <c r="G8" s="16" t="s">
        <v>15</v>
      </c>
      <c r="H8" s="15" t="s">
        <v>81</v>
      </c>
      <c r="I8" s="15" t="s">
        <v>73</v>
      </c>
    </row>
    <row r="9" spans="1:9" s="12" customFormat="1" ht="12" customHeight="1">
      <c r="A9" s="125">
        <v>1</v>
      </c>
      <c r="B9" s="125"/>
      <c r="C9" s="125"/>
      <c r="D9" s="125"/>
      <c r="E9" s="125"/>
      <c r="F9" s="14">
        <v>2</v>
      </c>
      <c r="G9" s="14">
        <v>3</v>
      </c>
      <c r="H9" s="13">
        <v>4</v>
      </c>
      <c r="I9" s="13">
        <v>5</v>
      </c>
    </row>
    <row r="10" spans="1:9" s="9" customFormat="1">
      <c r="A10" s="120" t="s">
        <v>33</v>
      </c>
      <c r="B10" s="121"/>
      <c r="C10" s="121"/>
      <c r="D10" s="121"/>
      <c r="E10" s="122"/>
      <c r="F10" s="27">
        <f>F11+F12</f>
        <v>3042402.48</v>
      </c>
      <c r="G10" s="27">
        <f>G11+G12</f>
        <v>142636.85000000021</v>
      </c>
      <c r="H10" s="27">
        <f>H11+H12</f>
        <v>3185039.33</v>
      </c>
      <c r="I10" s="27">
        <f t="shared" ref="I10:I15" si="0">H10/F10*100</f>
        <v>104.68829653333704</v>
      </c>
    </row>
    <row r="11" spans="1:9" s="9" customFormat="1">
      <c r="A11" s="145" t="s">
        <v>32</v>
      </c>
      <c r="B11" s="138"/>
      <c r="C11" s="138"/>
      <c r="D11" s="138"/>
      <c r="E11" s="140"/>
      <c r="F11" s="28">
        <f>' Račun prihoda i rashoda'!B7</f>
        <v>3042272.48</v>
      </c>
      <c r="G11" s="28">
        <f>' Račun prihoda i rashoda'!C7</f>
        <v>142636.85000000021</v>
      </c>
      <c r="H11" s="28">
        <f>' Račun prihoda i rashoda'!D7</f>
        <v>3184909.33</v>
      </c>
      <c r="I11" s="28">
        <f t="shared" si="0"/>
        <v>104.68849686994506</v>
      </c>
    </row>
    <row r="12" spans="1:9" s="9" customFormat="1">
      <c r="A12" s="139" t="s">
        <v>31</v>
      </c>
      <c r="B12" s="140"/>
      <c r="C12" s="140"/>
      <c r="D12" s="140"/>
      <c r="E12" s="140"/>
      <c r="F12" s="28">
        <f>' Račun prihoda i rashoda'!B12</f>
        <v>130</v>
      </c>
      <c r="G12" s="28">
        <f>' Račun prihoda i rashoda'!C12</f>
        <v>0</v>
      </c>
      <c r="H12" s="28">
        <f>' Račun prihoda i rashoda'!D12</f>
        <v>130</v>
      </c>
      <c r="I12" s="28">
        <f t="shared" si="0"/>
        <v>100</v>
      </c>
    </row>
    <row r="13" spans="1:9" s="9" customFormat="1">
      <c r="A13" s="120" t="s">
        <v>30</v>
      </c>
      <c r="B13" s="121"/>
      <c r="C13" s="121"/>
      <c r="D13" s="121"/>
      <c r="E13" s="122"/>
      <c r="F13" s="27">
        <f>F14+F15</f>
        <v>3047528</v>
      </c>
      <c r="G13" s="27">
        <f>G14+G15</f>
        <v>142637.33000000007</v>
      </c>
      <c r="H13" s="27">
        <f>H14+H15</f>
        <v>3190165.33</v>
      </c>
      <c r="I13" s="27">
        <f t="shared" si="0"/>
        <v>104.68042721838815</v>
      </c>
    </row>
    <row r="14" spans="1:9" s="9" customFormat="1">
      <c r="A14" s="137" t="s">
        <v>29</v>
      </c>
      <c r="B14" s="138"/>
      <c r="C14" s="138"/>
      <c r="D14" s="138"/>
      <c r="E14" s="138"/>
      <c r="F14" s="28">
        <f>' Račun prihoda i rashoda'!B15</f>
        <v>2919233</v>
      </c>
      <c r="G14" s="28">
        <f>' Račun prihoda i rashoda'!C15</f>
        <v>159226.33000000007</v>
      </c>
      <c r="H14" s="28">
        <f>' Račun prihoda i rashoda'!D15</f>
        <v>3078459.33</v>
      </c>
      <c r="I14" s="28">
        <f t="shared" si="0"/>
        <v>105.4543892179898</v>
      </c>
    </row>
    <row r="15" spans="1:9" s="9" customFormat="1">
      <c r="A15" s="139" t="s">
        <v>28</v>
      </c>
      <c r="B15" s="140"/>
      <c r="C15" s="140"/>
      <c r="D15" s="140"/>
      <c r="E15" s="140"/>
      <c r="F15" s="28">
        <f>' Račun prihoda i rashoda'!B21</f>
        <v>128295</v>
      </c>
      <c r="G15" s="28">
        <f>' Račun prihoda i rashoda'!C21</f>
        <v>-16589</v>
      </c>
      <c r="H15" s="28">
        <f>' Račun prihoda i rashoda'!D21</f>
        <v>111706</v>
      </c>
      <c r="I15" s="28">
        <f t="shared" si="0"/>
        <v>87.069644179430213</v>
      </c>
    </row>
    <row r="16" spans="1:9" s="9" customFormat="1">
      <c r="A16" s="135" t="s">
        <v>27</v>
      </c>
      <c r="B16" s="121"/>
      <c r="C16" s="121"/>
      <c r="D16" s="121"/>
      <c r="E16" s="121"/>
      <c r="F16" s="27">
        <f>F10-F13</f>
        <v>-5125.5200000000186</v>
      </c>
      <c r="G16" s="27">
        <f>G10-G13</f>
        <v>-0.47999999986495823</v>
      </c>
      <c r="H16" s="27">
        <f>H10-H13</f>
        <v>-5126</v>
      </c>
      <c r="I16" s="27">
        <v>0</v>
      </c>
    </row>
    <row r="17" spans="1:9" s="9" customFormat="1" ht="18.75">
      <c r="A17" s="29"/>
      <c r="B17" s="25"/>
      <c r="C17" s="25"/>
      <c r="D17" s="25"/>
      <c r="E17" s="25"/>
      <c r="F17" s="25"/>
      <c r="G17" s="25"/>
      <c r="H17" s="24"/>
      <c r="I17" s="24"/>
    </row>
    <row r="18" spans="1:9" s="9" customFormat="1" ht="18" customHeight="1">
      <c r="A18" s="143" t="s">
        <v>26</v>
      </c>
      <c r="B18" s="144"/>
      <c r="C18" s="144"/>
      <c r="D18" s="144"/>
      <c r="E18" s="144"/>
      <c r="F18" s="144"/>
      <c r="G18" s="144"/>
      <c r="H18" s="144"/>
      <c r="I18" s="144"/>
    </row>
    <row r="19" spans="1:9" s="9" customFormat="1" ht="18.75">
      <c r="A19" s="29"/>
      <c r="B19" s="25"/>
      <c r="C19" s="25"/>
      <c r="D19" s="25"/>
      <c r="E19" s="25"/>
      <c r="F19" s="25"/>
      <c r="G19" s="25"/>
      <c r="H19" s="24"/>
      <c r="I19" s="24"/>
    </row>
    <row r="20" spans="1:9" s="9" customFormat="1" ht="25.5">
      <c r="A20" s="141" t="s">
        <v>25</v>
      </c>
      <c r="B20" s="142"/>
      <c r="C20" s="142"/>
      <c r="D20" s="142"/>
      <c r="E20" s="142"/>
      <c r="F20" s="16" t="s">
        <v>80</v>
      </c>
      <c r="G20" s="16" t="s">
        <v>15</v>
      </c>
      <c r="H20" s="15" t="s">
        <v>81</v>
      </c>
      <c r="I20" s="15" t="s">
        <v>73</v>
      </c>
    </row>
    <row r="21" spans="1:9" s="12" customFormat="1" ht="12" customHeight="1">
      <c r="A21" s="125">
        <v>1</v>
      </c>
      <c r="B21" s="125"/>
      <c r="C21" s="125"/>
      <c r="D21" s="125"/>
      <c r="E21" s="125"/>
      <c r="F21" s="14">
        <v>2</v>
      </c>
      <c r="G21" s="14">
        <v>3</v>
      </c>
      <c r="H21" s="13">
        <v>4</v>
      </c>
      <c r="I21" s="13">
        <v>5</v>
      </c>
    </row>
    <row r="22" spans="1:9" s="9" customFormat="1">
      <c r="A22" s="139" t="s">
        <v>24</v>
      </c>
      <c r="B22" s="140"/>
      <c r="C22" s="140"/>
      <c r="D22" s="140"/>
      <c r="E22" s="140"/>
      <c r="F22" s="28">
        <v>0</v>
      </c>
      <c r="G22" s="28">
        <v>0</v>
      </c>
      <c r="H22" s="28">
        <v>0</v>
      </c>
      <c r="I22" s="28">
        <v>0</v>
      </c>
    </row>
    <row r="23" spans="1:9" s="9" customFormat="1">
      <c r="A23" s="139" t="s">
        <v>23</v>
      </c>
      <c r="B23" s="140"/>
      <c r="C23" s="140"/>
      <c r="D23" s="140"/>
      <c r="E23" s="140"/>
      <c r="F23" s="28">
        <v>0</v>
      </c>
      <c r="G23" s="28">
        <v>0</v>
      </c>
      <c r="H23" s="28">
        <v>0</v>
      </c>
      <c r="I23" s="28">
        <v>0</v>
      </c>
    </row>
    <row r="24" spans="1:9" s="9" customFormat="1">
      <c r="A24" s="135" t="s">
        <v>22</v>
      </c>
      <c r="B24" s="121"/>
      <c r="C24" s="121"/>
      <c r="D24" s="121"/>
      <c r="E24" s="121"/>
      <c r="F24" s="27">
        <f>F22-F23</f>
        <v>0</v>
      </c>
      <c r="G24" s="27">
        <f>G22-G23</f>
        <v>0</v>
      </c>
      <c r="H24" s="27">
        <f>H22-H23</f>
        <v>0</v>
      </c>
      <c r="I24" s="27">
        <v>0</v>
      </c>
    </row>
    <row r="25" spans="1:9" s="9" customFormat="1">
      <c r="A25" s="135" t="s">
        <v>79</v>
      </c>
      <c r="B25" s="121"/>
      <c r="C25" s="121"/>
      <c r="D25" s="121"/>
      <c r="E25" s="121"/>
      <c r="F25" s="27">
        <f>' Račun prihoda i rashoda'!B26</f>
        <v>5125.5200000000004</v>
      </c>
      <c r="G25" s="27">
        <f>' Račun prihoda i rashoda'!C26</f>
        <v>0.47999999999956344</v>
      </c>
      <c r="H25" s="27">
        <f>' Račun prihoda i rashoda'!D26</f>
        <v>5126</v>
      </c>
      <c r="I25" s="27">
        <f>' Račun prihoda i rashoda'!E26</f>
        <v>100.00936490346344</v>
      </c>
    </row>
    <row r="26" spans="1:9" s="9" customFormat="1" ht="18.75">
      <c r="A26" s="26"/>
      <c r="B26" s="25"/>
      <c r="C26" s="25"/>
      <c r="D26" s="25"/>
      <c r="E26" s="25"/>
      <c r="F26" s="25"/>
      <c r="G26" s="25"/>
      <c r="H26" s="24"/>
      <c r="I26" s="24"/>
    </row>
    <row r="27" spans="1:9" s="9" customFormat="1" ht="18" customHeight="1">
      <c r="A27" s="143" t="s">
        <v>82</v>
      </c>
      <c r="B27" s="144"/>
      <c r="C27" s="144"/>
      <c r="D27" s="144"/>
      <c r="E27" s="144"/>
      <c r="F27" s="144"/>
      <c r="G27" s="144"/>
      <c r="H27" s="144"/>
      <c r="I27" s="144"/>
    </row>
    <row r="28" spans="1:9" s="9" customFormat="1" ht="18" customHeight="1">
      <c r="A28" s="23"/>
      <c r="B28" s="22"/>
      <c r="C28" s="22"/>
      <c r="D28" s="22"/>
      <c r="E28" s="22"/>
      <c r="F28" s="22"/>
      <c r="G28" s="22"/>
      <c r="H28" s="22"/>
      <c r="I28" s="22"/>
    </row>
    <row r="29" spans="1:9" s="9" customFormat="1" ht="25.5">
      <c r="A29" s="131" t="s">
        <v>20</v>
      </c>
      <c r="B29" s="132"/>
      <c r="C29" s="132"/>
      <c r="D29" s="132"/>
      <c r="E29" s="133"/>
      <c r="F29" s="16" t="s">
        <v>80</v>
      </c>
      <c r="G29" s="16" t="s">
        <v>15</v>
      </c>
      <c r="H29" s="15" t="s">
        <v>81</v>
      </c>
      <c r="I29" s="15" t="s">
        <v>73</v>
      </c>
    </row>
    <row r="30" spans="1:9" s="12" customFormat="1" ht="12" customHeight="1">
      <c r="A30" s="125">
        <v>1</v>
      </c>
      <c r="B30" s="125"/>
      <c r="C30" s="125"/>
      <c r="D30" s="125"/>
      <c r="E30" s="125"/>
      <c r="F30" s="14">
        <v>2</v>
      </c>
      <c r="G30" s="14">
        <v>3</v>
      </c>
      <c r="H30" s="13">
        <v>4</v>
      </c>
      <c r="I30" s="13">
        <v>5</v>
      </c>
    </row>
    <row r="31" spans="1:9" s="9" customFormat="1" ht="15" customHeight="1">
      <c r="A31" s="134" t="s">
        <v>82</v>
      </c>
      <c r="B31" s="134"/>
      <c r="C31" s="134"/>
      <c r="D31" s="134"/>
      <c r="E31" s="134"/>
      <c r="F31" s="100"/>
      <c r="G31" s="100"/>
      <c r="H31" s="100"/>
      <c r="I31" s="100"/>
    </row>
    <row r="32" spans="1:9" s="9" customFormat="1" ht="15" customHeight="1">
      <c r="A32" s="135" t="s">
        <v>83</v>
      </c>
      <c r="B32" s="121"/>
      <c r="C32" s="121"/>
      <c r="D32" s="121"/>
      <c r="E32" s="121"/>
      <c r="F32" s="101">
        <f>F10+F22+F25</f>
        <v>3047528</v>
      </c>
      <c r="G32" s="101">
        <f>G10+G22+G25</f>
        <v>142637.33000000022</v>
      </c>
      <c r="H32" s="101">
        <f>H10+H22+H25</f>
        <v>3190165.33</v>
      </c>
      <c r="I32" s="101">
        <f>H32/F32*100</f>
        <v>104.68042721838815</v>
      </c>
    </row>
    <row r="33" spans="1:9" s="9" customFormat="1" ht="23.45" customHeight="1">
      <c r="A33" s="120" t="s">
        <v>84</v>
      </c>
      <c r="B33" s="120"/>
      <c r="C33" s="120"/>
      <c r="D33" s="120"/>
      <c r="E33" s="120"/>
      <c r="F33" s="101">
        <f>F13</f>
        <v>3047528</v>
      </c>
      <c r="G33" s="101">
        <f t="shared" ref="G33:H33" si="1">G13</f>
        <v>142637.33000000007</v>
      </c>
      <c r="H33" s="101">
        <f t="shared" si="1"/>
        <v>3190165.33</v>
      </c>
      <c r="I33" s="101">
        <f>H33/F33*100</f>
        <v>104.68042721838815</v>
      </c>
    </row>
    <row r="34" spans="1:9" s="9" customFormat="1" ht="18" customHeight="1">
      <c r="A34" s="20"/>
      <c r="B34" s="21"/>
      <c r="C34" s="21"/>
      <c r="D34" s="21"/>
      <c r="E34" s="21"/>
      <c r="F34" s="21"/>
      <c r="G34" s="21"/>
      <c r="H34" s="21"/>
      <c r="I34" s="21"/>
    </row>
    <row r="35" spans="1:9" s="9" customFormat="1" ht="18" hidden="1" customHeight="1">
      <c r="A35" s="136" t="s">
        <v>21</v>
      </c>
      <c r="B35" s="136"/>
      <c r="C35" s="136"/>
      <c r="D35" s="136"/>
      <c r="E35" s="136"/>
      <c r="F35" s="136"/>
      <c r="G35" s="136"/>
      <c r="H35" s="136"/>
      <c r="I35" s="136"/>
    </row>
    <row r="36" spans="1:9" s="9" customFormat="1" ht="18.75" hidden="1">
      <c r="A36" s="19"/>
      <c r="B36" s="18"/>
      <c r="C36" s="18"/>
      <c r="D36" s="18"/>
      <c r="E36" s="18"/>
      <c r="F36" s="18"/>
      <c r="G36" s="18"/>
      <c r="H36" s="17"/>
      <c r="I36" s="17"/>
    </row>
    <row r="37" spans="1:9" s="9" customFormat="1" ht="25.5" hidden="1">
      <c r="A37" s="131" t="s">
        <v>20</v>
      </c>
      <c r="B37" s="132"/>
      <c r="C37" s="132"/>
      <c r="D37" s="132"/>
      <c r="E37" s="133"/>
      <c r="F37" s="16" t="s">
        <v>80</v>
      </c>
      <c r="G37" s="16" t="s">
        <v>15</v>
      </c>
      <c r="H37" s="15" t="s">
        <v>81</v>
      </c>
      <c r="I37" s="15" t="s">
        <v>73</v>
      </c>
    </row>
    <row r="38" spans="1:9" s="12" customFormat="1" ht="12" hidden="1" customHeight="1">
      <c r="A38" s="125">
        <v>1</v>
      </c>
      <c r="B38" s="125"/>
      <c r="C38" s="125"/>
      <c r="D38" s="125"/>
      <c r="E38" s="125"/>
      <c r="F38" s="14">
        <v>2</v>
      </c>
      <c r="G38" s="14">
        <v>3</v>
      </c>
      <c r="H38" s="13">
        <v>4</v>
      </c>
      <c r="I38" s="13">
        <v>5</v>
      </c>
    </row>
    <row r="39" spans="1:9" s="9" customFormat="1" hidden="1">
      <c r="A39" s="126" t="s">
        <v>19</v>
      </c>
      <c r="B39" s="127"/>
      <c r="C39" s="127"/>
      <c r="D39" s="127"/>
      <c r="E39" s="128"/>
      <c r="F39" s="11">
        <v>0</v>
      </c>
      <c r="G39" s="11">
        <f>F42</f>
        <v>0</v>
      </c>
      <c r="H39" s="11">
        <f>G42</f>
        <v>0</v>
      </c>
      <c r="I39" s="11">
        <f>H42</f>
        <v>0</v>
      </c>
    </row>
    <row r="40" spans="1:9" s="9" customFormat="1" ht="28.5" hidden="1" customHeight="1">
      <c r="A40" s="126" t="s">
        <v>18</v>
      </c>
      <c r="B40" s="127"/>
      <c r="C40" s="127"/>
      <c r="D40" s="127"/>
      <c r="E40" s="128"/>
      <c r="F40" s="11">
        <v>0</v>
      </c>
      <c r="G40" s="11">
        <v>0</v>
      </c>
      <c r="H40" s="11">
        <v>0</v>
      </c>
      <c r="I40" s="11">
        <v>0</v>
      </c>
    </row>
    <row r="41" spans="1:9" s="9" customFormat="1" ht="25.5" hidden="1" customHeight="1">
      <c r="A41" s="126" t="s">
        <v>17</v>
      </c>
      <c r="B41" s="129"/>
      <c r="C41" s="129"/>
      <c r="D41" s="129"/>
      <c r="E41" s="130"/>
      <c r="F41" s="11">
        <v>0</v>
      </c>
      <c r="G41" s="11">
        <v>0</v>
      </c>
      <c r="H41" s="11">
        <v>0</v>
      </c>
      <c r="I41" s="11">
        <v>0</v>
      </c>
    </row>
    <row r="42" spans="1:9" s="9" customFormat="1" ht="15" hidden="1" customHeight="1">
      <c r="A42" s="123" t="s">
        <v>16</v>
      </c>
      <c r="B42" s="124"/>
      <c r="C42" s="124"/>
      <c r="D42" s="124"/>
      <c r="E42" s="124"/>
      <c r="F42" s="10">
        <f>F39-F40+F41</f>
        <v>0</v>
      </c>
      <c r="G42" s="10">
        <f>G39-G40+G41</f>
        <v>0</v>
      </c>
      <c r="H42" s="10">
        <f>H39-H40+H41</f>
        <v>0</v>
      </c>
      <c r="I42" s="10">
        <f>I39-I40+I41</f>
        <v>0</v>
      </c>
    </row>
    <row r="43" spans="1:9" ht="9" hidden="1" customHeight="1"/>
    <row r="44" spans="1:9" hidden="1"/>
    <row r="45" spans="1:9" hidden="1"/>
    <row r="46" spans="1:9" hidden="1"/>
    <row r="47" spans="1:9" hidden="1"/>
  </sheetData>
  <mergeCells count="32">
    <mergeCell ref="A11:E11"/>
    <mergeCell ref="A12:E12"/>
    <mergeCell ref="A2:I2"/>
    <mergeCell ref="A4:I4"/>
    <mergeCell ref="A6:I6"/>
    <mergeCell ref="A8:E8"/>
    <mergeCell ref="A10:E10"/>
    <mergeCell ref="A9:E9"/>
    <mergeCell ref="A16:E16"/>
    <mergeCell ref="A20:E20"/>
    <mergeCell ref="A27:I27"/>
    <mergeCell ref="A18:I18"/>
    <mergeCell ref="A22:E22"/>
    <mergeCell ref="A23:E23"/>
    <mergeCell ref="A24:E24"/>
    <mergeCell ref="A25:E25"/>
    <mergeCell ref="A13:E13"/>
    <mergeCell ref="A42:E42"/>
    <mergeCell ref="A38:E38"/>
    <mergeCell ref="A21:E21"/>
    <mergeCell ref="A30:E30"/>
    <mergeCell ref="A39:E39"/>
    <mergeCell ref="A40:E40"/>
    <mergeCell ref="A41:E41"/>
    <mergeCell ref="A37:E37"/>
    <mergeCell ref="A29:E29"/>
    <mergeCell ref="A31:E31"/>
    <mergeCell ref="A32:E32"/>
    <mergeCell ref="A33:E33"/>
    <mergeCell ref="A35:I35"/>
    <mergeCell ref="A14:E14"/>
    <mergeCell ref="A15:E15"/>
  </mergeCells>
  <pageMargins left="0.23622047244094491" right="0.23622047244094491" top="0.35433070866141736" bottom="0.35433070866141736" header="0.31496062992125984" footer="0.23622047244094491"/>
  <pageSetup paperSize="9" scale="72" fitToHeight="0" orientation="portrait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C4886-4948-4A0C-B11A-53B14FA11BEF}">
  <sheetPr>
    <pageSetUpPr fitToPage="1"/>
  </sheetPr>
  <dimension ref="A1:H71"/>
  <sheetViews>
    <sheetView showGridLines="0" view="pageBreakPreview" zoomScale="60" zoomScaleNormal="100" workbookViewId="0">
      <selection activeCell="A2" sqref="A2:E2"/>
    </sheetView>
  </sheetViews>
  <sheetFormatPr defaultColWidth="8.875" defaultRowHeight="10.5"/>
  <cols>
    <col min="1" max="1" width="59.75" style="78" customWidth="1"/>
    <col min="2" max="4" width="14.625" style="36" customWidth="1"/>
    <col min="5" max="5" width="9.5" style="36" customWidth="1"/>
    <col min="6" max="6" width="8.875" style="36"/>
    <col min="7" max="7" width="9.5" style="36" bestFit="1" customWidth="1"/>
    <col min="8" max="8" width="9.75" style="36" bestFit="1" customWidth="1"/>
    <col min="9" max="16384" width="8.875" style="36"/>
  </cols>
  <sheetData>
    <row r="1" spans="1:8" s="12" customFormat="1" ht="15.6" customHeight="1">
      <c r="A1" s="147" t="s">
        <v>61</v>
      </c>
      <c r="B1" s="147"/>
      <c r="C1" s="147"/>
      <c r="D1" s="147"/>
      <c r="E1" s="147"/>
      <c r="F1" s="56"/>
      <c r="G1" s="57"/>
      <c r="H1" s="57"/>
    </row>
    <row r="2" spans="1:8" s="12" customFormat="1" ht="15.6" customHeight="1">
      <c r="A2" s="147" t="s">
        <v>113</v>
      </c>
      <c r="B2" s="147"/>
      <c r="C2" s="147"/>
      <c r="D2" s="147"/>
      <c r="E2" s="147"/>
      <c r="F2" s="56"/>
      <c r="G2" s="55"/>
      <c r="H2" s="55"/>
    </row>
    <row r="3" spans="1:8" s="12" customFormat="1" ht="18.75">
      <c r="A3" s="68"/>
      <c r="B3" s="44"/>
      <c r="C3" s="44"/>
      <c r="D3" s="44"/>
      <c r="E3" s="44"/>
      <c r="F3" s="44"/>
      <c r="G3" s="54"/>
      <c r="H3" s="54"/>
    </row>
    <row r="4" spans="1:8" s="49" customFormat="1" ht="31.5">
      <c r="A4" s="69" t="s">
        <v>0</v>
      </c>
      <c r="B4" s="53" t="s">
        <v>80</v>
      </c>
      <c r="C4" s="53" t="s">
        <v>15</v>
      </c>
      <c r="D4" s="53" t="s">
        <v>81</v>
      </c>
      <c r="E4" s="53" t="s">
        <v>73</v>
      </c>
    </row>
    <row r="5" spans="1:8" s="49" customFormat="1">
      <c r="A5" s="69">
        <v>1</v>
      </c>
      <c r="B5" s="53">
        <v>2</v>
      </c>
      <c r="C5" s="53">
        <v>3</v>
      </c>
      <c r="D5" s="53">
        <v>4</v>
      </c>
      <c r="E5" s="53">
        <v>5</v>
      </c>
    </row>
    <row r="6" spans="1:8" s="49" customFormat="1" ht="12.75">
      <c r="A6" s="70" t="s">
        <v>60</v>
      </c>
      <c r="B6" s="48"/>
      <c r="C6" s="48"/>
      <c r="D6" s="48"/>
      <c r="E6" s="52"/>
    </row>
    <row r="7" spans="1:8" s="49" customFormat="1" ht="12.75">
      <c r="A7" s="71" t="s">
        <v>59</v>
      </c>
      <c r="B7" s="51">
        <f>SUM(B8:B11)</f>
        <v>3042272.48</v>
      </c>
      <c r="C7" s="51">
        <f>SUM(C8:C11)</f>
        <v>142636.85000000021</v>
      </c>
      <c r="D7" s="51">
        <f>SUM(D8:D11)</f>
        <v>3184909.33</v>
      </c>
      <c r="E7" s="51">
        <f>D7/B7*100</f>
        <v>104.68849686994506</v>
      </c>
    </row>
    <row r="8" spans="1:8" s="49" customFormat="1" ht="12.75">
      <c r="A8" s="72" t="s">
        <v>58</v>
      </c>
      <c r="B8" s="50">
        <v>2492232.7999999998</v>
      </c>
      <c r="C8" s="50">
        <f t="shared" ref="C8:C28" si="0">D8-B8</f>
        <v>105101.20000000019</v>
      </c>
      <c r="D8" s="50">
        <v>2597334</v>
      </c>
      <c r="E8" s="50">
        <f t="shared" ref="E8:E28" si="1">D8/B8*100</f>
        <v>104.21715017954985</v>
      </c>
    </row>
    <row r="9" spans="1:8" s="49" customFormat="1" ht="12.75">
      <c r="A9" s="72" t="s">
        <v>57</v>
      </c>
      <c r="B9" s="50">
        <v>67397.06</v>
      </c>
      <c r="C9" s="50">
        <f t="shared" si="0"/>
        <v>39452.94</v>
      </c>
      <c r="D9" s="50">
        <v>106850</v>
      </c>
      <c r="E9" s="50">
        <f t="shared" si="1"/>
        <v>158.53807272898848</v>
      </c>
    </row>
    <row r="10" spans="1:8" s="49" customFormat="1" ht="12.75">
      <c r="A10" s="72" t="s">
        <v>56</v>
      </c>
      <c r="B10" s="50">
        <v>6123.62</v>
      </c>
      <c r="C10" s="50">
        <f t="shared" si="0"/>
        <v>-2890.62</v>
      </c>
      <c r="D10" s="50">
        <v>3233</v>
      </c>
      <c r="E10" s="50">
        <f t="shared" si="1"/>
        <v>52.795568634239217</v>
      </c>
    </row>
    <row r="11" spans="1:8" s="49" customFormat="1" ht="12.75">
      <c r="A11" s="72" t="s">
        <v>55</v>
      </c>
      <c r="B11" s="50">
        <v>476519</v>
      </c>
      <c r="C11" s="50">
        <f t="shared" si="0"/>
        <v>973.3300000000163</v>
      </c>
      <c r="D11" s="50">
        <v>477492.33</v>
      </c>
      <c r="E11" s="50">
        <f t="shared" si="1"/>
        <v>100.20425838214216</v>
      </c>
    </row>
    <row r="12" spans="1:8" s="49" customFormat="1" ht="12.75">
      <c r="A12" s="71" t="s">
        <v>54</v>
      </c>
      <c r="B12" s="51">
        <v>130</v>
      </c>
      <c r="C12" s="51">
        <f t="shared" si="0"/>
        <v>0</v>
      </c>
      <c r="D12" s="51">
        <v>130</v>
      </c>
      <c r="E12" s="51">
        <f t="shared" si="1"/>
        <v>100</v>
      </c>
    </row>
    <row r="13" spans="1:8" s="49" customFormat="1" ht="12.75">
      <c r="A13" s="72" t="s">
        <v>53</v>
      </c>
      <c r="B13" s="50">
        <v>130</v>
      </c>
      <c r="C13" s="50">
        <f t="shared" si="0"/>
        <v>0</v>
      </c>
      <c r="D13" s="50">
        <v>130</v>
      </c>
      <c r="E13" s="50">
        <f t="shared" si="1"/>
        <v>100</v>
      </c>
    </row>
    <row r="14" spans="1:8" s="46" customFormat="1" ht="12.75">
      <c r="A14" s="70" t="s">
        <v>52</v>
      </c>
      <c r="B14" s="47">
        <f>B7+B12</f>
        <v>3042402.48</v>
      </c>
      <c r="C14" s="47">
        <f>C7+C12</f>
        <v>142636.85000000021</v>
      </c>
      <c r="D14" s="47">
        <f>D7+D12</f>
        <v>3185039.33</v>
      </c>
      <c r="E14" s="47">
        <f t="shared" si="1"/>
        <v>104.68829653333704</v>
      </c>
    </row>
    <row r="15" spans="1:8" s="49" customFormat="1" ht="12.75">
      <c r="A15" s="73" t="s">
        <v>51</v>
      </c>
      <c r="B15" s="51">
        <v>2919233</v>
      </c>
      <c r="C15" s="51">
        <f t="shared" si="0"/>
        <v>159226.33000000007</v>
      </c>
      <c r="D15" s="51">
        <v>3078459.33</v>
      </c>
      <c r="E15" s="51">
        <f t="shared" si="1"/>
        <v>105.4543892179898</v>
      </c>
    </row>
    <row r="16" spans="1:8" s="49" customFormat="1" ht="12.75">
      <c r="A16" s="74" t="s">
        <v>50</v>
      </c>
      <c r="B16" s="50">
        <v>2365880</v>
      </c>
      <c r="C16" s="50">
        <f t="shared" si="0"/>
        <v>122280</v>
      </c>
      <c r="D16" s="50">
        <v>2488160</v>
      </c>
      <c r="E16" s="50">
        <f t="shared" si="1"/>
        <v>105.16847853652764</v>
      </c>
    </row>
    <row r="17" spans="1:8" s="49" customFormat="1" ht="12.75">
      <c r="A17" s="74" t="s">
        <v>49</v>
      </c>
      <c r="B17" s="50">
        <v>518328.7</v>
      </c>
      <c r="C17" s="50">
        <f t="shared" si="0"/>
        <v>38209.330000000016</v>
      </c>
      <c r="D17" s="50">
        <v>556538.03</v>
      </c>
      <c r="E17" s="50">
        <f t="shared" si="1"/>
        <v>107.37164081402399</v>
      </c>
    </row>
    <row r="18" spans="1:8" s="49" customFormat="1" ht="12.75">
      <c r="A18" s="74" t="s">
        <v>48</v>
      </c>
      <c r="B18" s="50">
        <v>1324.3</v>
      </c>
      <c r="C18" s="50">
        <f t="shared" si="0"/>
        <v>-763</v>
      </c>
      <c r="D18" s="50">
        <v>561.29999999999995</v>
      </c>
      <c r="E18" s="50">
        <f t="shared" si="1"/>
        <v>42.384656044702865</v>
      </c>
    </row>
    <row r="19" spans="1:8" s="49" customFormat="1" ht="12.75">
      <c r="A19" s="74" t="s">
        <v>47</v>
      </c>
      <c r="B19" s="50">
        <v>30000</v>
      </c>
      <c r="C19" s="50">
        <f t="shared" si="0"/>
        <v>1000</v>
      </c>
      <c r="D19" s="50">
        <v>31000</v>
      </c>
      <c r="E19" s="50">
        <f t="shared" si="1"/>
        <v>103.33333333333334</v>
      </c>
    </row>
    <row r="20" spans="1:8" s="49" customFormat="1" ht="12.75">
      <c r="A20" s="74" t="s">
        <v>46</v>
      </c>
      <c r="B20" s="50">
        <v>3700</v>
      </c>
      <c r="C20" s="50">
        <f t="shared" si="0"/>
        <v>-1500</v>
      </c>
      <c r="D20" s="50">
        <v>2200</v>
      </c>
      <c r="E20" s="50">
        <f t="shared" si="1"/>
        <v>59.45945945945946</v>
      </c>
      <c r="G20" s="81"/>
      <c r="H20" s="81">
        <f>B11-G20</f>
        <v>476519</v>
      </c>
    </row>
    <row r="21" spans="1:8" s="49" customFormat="1" ht="12.75">
      <c r="A21" s="73" t="s">
        <v>45</v>
      </c>
      <c r="B21" s="51">
        <v>128295</v>
      </c>
      <c r="C21" s="51">
        <f t="shared" si="0"/>
        <v>-16589</v>
      </c>
      <c r="D21" s="51">
        <v>111706</v>
      </c>
      <c r="E21" s="51">
        <f t="shared" si="1"/>
        <v>87.069644179430213</v>
      </c>
    </row>
    <row r="22" spans="1:8" s="49" customFormat="1" ht="12.75">
      <c r="A22" s="74" t="s">
        <v>44</v>
      </c>
      <c r="B22" s="50">
        <v>88295</v>
      </c>
      <c r="C22" s="50">
        <f t="shared" si="0"/>
        <v>-11589</v>
      </c>
      <c r="D22" s="50">
        <v>76706</v>
      </c>
      <c r="E22" s="50">
        <f t="shared" si="1"/>
        <v>86.874681465541642</v>
      </c>
    </row>
    <row r="23" spans="1:8" s="49" customFormat="1" ht="12.75">
      <c r="A23" s="74" t="s">
        <v>43</v>
      </c>
      <c r="B23" s="50">
        <v>40000</v>
      </c>
      <c r="C23" s="50">
        <f t="shared" si="0"/>
        <v>-5000</v>
      </c>
      <c r="D23" s="50">
        <v>35000</v>
      </c>
      <c r="E23" s="50">
        <f t="shared" si="1"/>
        <v>87.5</v>
      </c>
    </row>
    <row r="24" spans="1:8" s="46" customFormat="1" ht="12.75">
      <c r="A24" s="70" t="s">
        <v>42</v>
      </c>
      <c r="B24" s="47">
        <v>3047528</v>
      </c>
      <c r="C24" s="47">
        <f t="shared" si="0"/>
        <v>142637.33000000007</v>
      </c>
      <c r="D24" s="47">
        <v>3190165.33</v>
      </c>
      <c r="E24" s="47">
        <f t="shared" si="1"/>
        <v>104.68042721838815</v>
      </c>
    </row>
    <row r="25" spans="1:8" s="3" customFormat="1" ht="12.75">
      <c r="A25" s="86" t="s">
        <v>79</v>
      </c>
      <c r="B25" s="87">
        <v>5125.5200000000004</v>
      </c>
      <c r="C25" s="87">
        <f t="shared" si="0"/>
        <v>0.47999999999956344</v>
      </c>
      <c r="D25" s="87">
        <v>5126</v>
      </c>
      <c r="E25" s="87">
        <f t="shared" si="1"/>
        <v>100.00936490346344</v>
      </c>
    </row>
    <row r="26" spans="1:8" s="6" customFormat="1" ht="12.75">
      <c r="A26" s="88" t="s">
        <v>77</v>
      </c>
      <c r="B26" s="89">
        <v>5125.5200000000004</v>
      </c>
      <c r="C26" s="89">
        <f t="shared" si="0"/>
        <v>0.47999999999956344</v>
      </c>
      <c r="D26" s="89">
        <v>5126</v>
      </c>
      <c r="E26" s="89">
        <f t="shared" si="1"/>
        <v>100.00936490346344</v>
      </c>
    </row>
    <row r="27" spans="1:8" s="6" customFormat="1" ht="12.75">
      <c r="A27" s="90" t="s">
        <v>78</v>
      </c>
      <c r="B27" s="91">
        <v>5125.5200000000004</v>
      </c>
      <c r="C27" s="91">
        <f t="shared" si="0"/>
        <v>0.47999999999956344</v>
      </c>
      <c r="D27" s="91">
        <v>5126</v>
      </c>
      <c r="E27" s="91">
        <f t="shared" si="1"/>
        <v>100.00936490346344</v>
      </c>
    </row>
    <row r="28" spans="1:8" ht="12.75">
      <c r="A28" s="70" t="s">
        <v>86</v>
      </c>
      <c r="B28" s="47">
        <f>B14+B25</f>
        <v>3047528</v>
      </c>
      <c r="C28" s="47">
        <f t="shared" si="0"/>
        <v>142637.33000000007</v>
      </c>
      <c r="D28" s="47">
        <f>D14+D25</f>
        <v>3190165.33</v>
      </c>
      <c r="E28" s="47">
        <f t="shared" si="1"/>
        <v>104.68042721838815</v>
      </c>
    </row>
    <row r="29" spans="1:8" ht="12.75">
      <c r="A29" s="70" t="s">
        <v>85</v>
      </c>
      <c r="B29" s="47">
        <f>B24</f>
        <v>3047528</v>
      </c>
      <c r="C29" s="47">
        <f>C24</f>
        <v>142637.33000000007</v>
      </c>
      <c r="D29" s="47">
        <f>D24</f>
        <v>3190165.33</v>
      </c>
      <c r="E29" s="47">
        <f t="shared" ref="E29" si="2">D29/B29*100</f>
        <v>104.68042721838815</v>
      </c>
    </row>
    <row r="31" spans="1:8" s="12" customFormat="1" ht="15.6" customHeight="1">
      <c r="A31" s="147" t="s">
        <v>41</v>
      </c>
      <c r="B31" s="147"/>
      <c r="C31" s="147"/>
      <c r="D31" s="147"/>
      <c r="E31" s="147"/>
    </row>
    <row r="32" spans="1:8" s="12" customFormat="1" ht="18.75">
      <c r="A32" s="68"/>
      <c r="B32" s="44"/>
      <c r="C32" s="44"/>
      <c r="D32" s="44"/>
      <c r="E32" s="44"/>
      <c r="F32" s="44"/>
    </row>
    <row r="33" spans="1:5" s="12" customFormat="1" ht="25.5">
      <c r="A33" s="75" t="s">
        <v>0</v>
      </c>
      <c r="B33" s="43" t="s">
        <v>80</v>
      </c>
      <c r="C33" s="43" t="s">
        <v>15</v>
      </c>
      <c r="D33" s="42" t="s">
        <v>81</v>
      </c>
      <c r="E33" s="42" t="s">
        <v>73</v>
      </c>
    </row>
    <row r="34" spans="1:5" s="45" customFormat="1" ht="11.25">
      <c r="A34" s="76">
        <v>1</v>
      </c>
      <c r="B34" s="41">
        <v>2</v>
      </c>
      <c r="C34" s="41">
        <v>3</v>
      </c>
      <c r="D34" s="41">
        <v>4</v>
      </c>
      <c r="E34" s="41">
        <v>5</v>
      </c>
    </row>
    <row r="35" spans="1:5" s="45" customFormat="1" ht="14.45" customHeight="1">
      <c r="A35" s="77" t="s">
        <v>86</v>
      </c>
      <c r="B35" s="87">
        <v>3047528</v>
      </c>
      <c r="C35" s="87">
        <v>142637.32999999999</v>
      </c>
      <c r="D35" s="87">
        <v>3190165.33</v>
      </c>
      <c r="E35" s="92">
        <v>104.68</v>
      </c>
    </row>
    <row r="36" spans="1:5" s="82" customFormat="1" ht="12.75">
      <c r="A36" s="93" t="s">
        <v>87</v>
      </c>
      <c r="B36" s="94">
        <v>159765</v>
      </c>
      <c r="C36" s="94">
        <v>-7312</v>
      </c>
      <c r="D36" s="94">
        <v>152453</v>
      </c>
      <c r="E36" s="94">
        <v>95.42</v>
      </c>
    </row>
    <row r="37" spans="1:5" s="83" customFormat="1" ht="12.75">
      <c r="A37" s="95" t="s">
        <v>88</v>
      </c>
      <c r="B37" s="96">
        <v>159765</v>
      </c>
      <c r="C37" s="96">
        <v>-7312</v>
      </c>
      <c r="D37" s="96">
        <v>152453</v>
      </c>
      <c r="E37" s="96">
        <v>95.42</v>
      </c>
    </row>
    <row r="38" spans="1:5" s="82" customFormat="1" ht="12.75">
      <c r="A38" s="93" t="s">
        <v>89</v>
      </c>
      <c r="B38" s="94">
        <v>2183</v>
      </c>
      <c r="C38" s="94">
        <v>-40</v>
      </c>
      <c r="D38" s="94">
        <v>2143</v>
      </c>
      <c r="E38" s="94">
        <v>98.17</v>
      </c>
    </row>
    <row r="39" spans="1:5" s="83" customFormat="1" ht="12.75">
      <c r="A39" s="95" t="s">
        <v>90</v>
      </c>
      <c r="B39" s="96">
        <v>2183</v>
      </c>
      <c r="C39" s="96">
        <v>-40</v>
      </c>
      <c r="D39" s="96">
        <v>2143</v>
      </c>
      <c r="E39" s="96">
        <v>98.17</v>
      </c>
    </row>
    <row r="40" spans="1:5" s="82" customFormat="1" ht="12.75">
      <c r="A40" s="93" t="s">
        <v>91</v>
      </c>
      <c r="B40" s="94">
        <v>68147</v>
      </c>
      <c r="C40" s="94">
        <v>39453</v>
      </c>
      <c r="D40" s="94">
        <v>107600</v>
      </c>
      <c r="E40" s="94">
        <v>157.88999999999999</v>
      </c>
    </row>
    <row r="41" spans="1:5" s="83" customFormat="1" ht="12.75">
      <c r="A41" s="95" t="s">
        <v>92</v>
      </c>
      <c r="B41" s="96">
        <v>68147</v>
      </c>
      <c r="C41" s="96">
        <v>39453</v>
      </c>
      <c r="D41" s="96">
        <v>107600</v>
      </c>
      <c r="E41" s="96">
        <v>157.88999999999999</v>
      </c>
    </row>
    <row r="42" spans="1:5" s="82" customFormat="1" ht="12.75">
      <c r="A42" s="93" t="s">
        <v>93</v>
      </c>
      <c r="B42" s="94">
        <v>2811953</v>
      </c>
      <c r="C42" s="94">
        <v>113386.33</v>
      </c>
      <c r="D42" s="94">
        <v>2925339.33</v>
      </c>
      <c r="E42" s="94">
        <v>104.03</v>
      </c>
    </row>
    <row r="43" spans="1:5" s="83" customFormat="1" ht="12.75">
      <c r="A43" s="95" t="s">
        <v>94</v>
      </c>
      <c r="B43" s="96">
        <v>2769483</v>
      </c>
      <c r="C43" s="96">
        <v>109626.33</v>
      </c>
      <c r="D43" s="96">
        <v>2879109.33</v>
      </c>
      <c r="E43" s="96">
        <v>103.96</v>
      </c>
    </row>
    <row r="44" spans="1:5" s="83" customFormat="1" ht="12.75">
      <c r="A44" s="95" t="s">
        <v>95</v>
      </c>
      <c r="B44" s="96">
        <v>42470</v>
      </c>
      <c r="C44" s="96">
        <v>3760</v>
      </c>
      <c r="D44" s="96">
        <v>46230</v>
      </c>
      <c r="E44" s="96">
        <v>108.85</v>
      </c>
    </row>
    <row r="45" spans="1:5" s="82" customFormat="1" ht="12.75">
      <c r="A45" s="93" t="s">
        <v>96</v>
      </c>
      <c r="B45" s="94">
        <v>5350</v>
      </c>
      <c r="C45" s="94">
        <v>-2850</v>
      </c>
      <c r="D45" s="94">
        <v>2500</v>
      </c>
      <c r="E45" s="94">
        <v>46.73</v>
      </c>
    </row>
    <row r="46" spans="1:5" s="83" customFormat="1" ht="12.75">
      <c r="A46" s="95" t="s">
        <v>97</v>
      </c>
      <c r="B46" s="96">
        <v>5350</v>
      </c>
      <c r="C46" s="96">
        <v>-2850</v>
      </c>
      <c r="D46" s="96">
        <v>2500</v>
      </c>
      <c r="E46" s="96">
        <v>46.73</v>
      </c>
    </row>
    <row r="47" spans="1:5" s="82" customFormat="1" ht="12.75">
      <c r="A47" s="93" t="s">
        <v>98</v>
      </c>
      <c r="B47" s="94">
        <v>130</v>
      </c>
      <c r="C47" s="94"/>
      <c r="D47" s="94">
        <v>130</v>
      </c>
      <c r="E47" s="94">
        <v>100</v>
      </c>
    </row>
    <row r="48" spans="1:5" s="83" customFormat="1" ht="25.5">
      <c r="A48" s="95" t="s">
        <v>99</v>
      </c>
      <c r="B48" s="96">
        <v>130</v>
      </c>
      <c r="C48" s="96">
        <v>0</v>
      </c>
      <c r="D48" s="96">
        <v>130</v>
      </c>
      <c r="E48" s="96">
        <v>100</v>
      </c>
    </row>
    <row r="49" spans="1:5" s="45" customFormat="1" ht="14.45" customHeight="1">
      <c r="A49" s="77" t="s">
        <v>39</v>
      </c>
      <c r="B49" s="87">
        <v>3047528</v>
      </c>
      <c r="C49" s="87">
        <v>142637.32999999999</v>
      </c>
      <c r="D49" s="87">
        <v>3190165.33</v>
      </c>
      <c r="E49" s="92">
        <v>104.68</v>
      </c>
    </row>
    <row r="50" spans="1:5" s="82" customFormat="1" ht="12.75">
      <c r="A50" s="93" t="s">
        <v>87</v>
      </c>
      <c r="B50" s="94">
        <v>159765</v>
      </c>
      <c r="C50" s="94">
        <v>-7312</v>
      </c>
      <c r="D50" s="94">
        <v>152453</v>
      </c>
      <c r="E50" s="94">
        <v>95.42</v>
      </c>
    </row>
    <row r="51" spans="1:5" s="83" customFormat="1" ht="12.75">
      <c r="A51" s="95" t="s">
        <v>88</v>
      </c>
      <c r="B51" s="96">
        <v>159765</v>
      </c>
      <c r="C51" s="96">
        <v>-7312</v>
      </c>
      <c r="D51" s="96">
        <v>152453</v>
      </c>
      <c r="E51" s="96">
        <v>95.42</v>
      </c>
    </row>
    <row r="52" spans="1:5" s="82" customFormat="1" ht="12.75">
      <c r="A52" s="93" t="s">
        <v>89</v>
      </c>
      <c r="B52" s="94">
        <v>2183</v>
      </c>
      <c r="C52" s="94">
        <v>-40</v>
      </c>
      <c r="D52" s="94">
        <v>2143</v>
      </c>
      <c r="E52" s="94">
        <v>98.17</v>
      </c>
    </row>
    <row r="53" spans="1:5" s="83" customFormat="1" ht="12.75">
      <c r="A53" s="95" t="s">
        <v>90</v>
      </c>
      <c r="B53" s="96">
        <v>2183</v>
      </c>
      <c r="C53" s="96">
        <v>-40</v>
      </c>
      <c r="D53" s="96">
        <v>2143</v>
      </c>
      <c r="E53" s="96">
        <v>98.17</v>
      </c>
    </row>
    <row r="54" spans="1:5" s="82" customFormat="1" ht="12.75">
      <c r="A54" s="93" t="s">
        <v>91</v>
      </c>
      <c r="B54" s="94">
        <v>68147</v>
      </c>
      <c r="C54" s="94">
        <v>39453</v>
      </c>
      <c r="D54" s="94">
        <v>107600</v>
      </c>
      <c r="E54" s="94">
        <v>157.88999999999999</v>
      </c>
    </row>
    <row r="55" spans="1:5" s="83" customFormat="1" ht="12.75">
      <c r="A55" s="95" t="s">
        <v>92</v>
      </c>
      <c r="B55" s="96">
        <v>68147</v>
      </c>
      <c r="C55" s="96">
        <v>39453</v>
      </c>
      <c r="D55" s="96">
        <v>107600</v>
      </c>
      <c r="E55" s="96">
        <v>157.88999999999999</v>
      </c>
    </row>
    <row r="56" spans="1:5" s="82" customFormat="1" ht="12.75">
      <c r="A56" s="93" t="s">
        <v>93</v>
      </c>
      <c r="B56" s="94">
        <v>2811953</v>
      </c>
      <c r="C56" s="94">
        <v>113386.33</v>
      </c>
      <c r="D56" s="94">
        <v>2925339.33</v>
      </c>
      <c r="E56" s="94">
        <v>104.03</v>
      </c>
    </row>
    <row r="57" spans="1:5" s="83" customFormat="1" ht="12.75">
      <c r="A57" s="95" t="s">
        <v>94</v>
      </c>
      <c r="B57" s="96">
        <v>2769483</v>
      </c>
      <c r="C57" s="96">
        <v>109626.33</v>
      </c>
      <c r="D57" s="96">
        <v>2879109.33</v>
      </c>
      <c r="E57" s="96">
        <v>103.96</v>
      </c>
    </row>
    <row r="58" spans="1:5" s="83" customFormat="1" ht="12.75">
      <c r="A58" s="95" t="s">
        <v>95</v>
      </c>
      <c r="B58" s="96">
        <v>42470</v>
      </c>
      <c r="C58" s="96">
        <v>3760</v>
      </c>
      <c r="D58" s="96">
        <v>46230</v>
      </c>
      <c r="E58" s="96">
        <v>108.85</v>
      </c>
    </row>
    <row r="59" spans="1:5" s="82" customFormat="1" ht="12.75">
      <c r="A59" s="93" t="s">
        <v>96</v>
      </c>
      <c r="B59" s="94">
        <v>5350</v>
      </c>
      <c r="C59" s="94">
        <v>-2850</v>
      </c>
      <c r="D59" s="94">
        <v>2500</v>
      </c>
      <c r="E59" s="94">
        <v>46.73</v>
      </c>
    </row>
    <row r="60" spans="1:5" s="83" customFormat="1" ht="12.75">
      <c r="A60" s="95" t="s">
        <v>97</v>
      </c>
      <c r="B60" s="96">
        <v>5350</v>
      </c>
      <c r="C60" s="96">
        <v>-2850</v>
      </c>
      <c r="D60" s="96">
        <v>2500</v>
      </c>
      <c r="E60" s="96">
        <v>46.73</v>
      </c>
    </row>
    <row r="61" spans="1:5" s="82" customFormat="1" ht="12.75">
      <c r="A61" s="93" t="s">
        <v>98</v>
      </c>
      <c r="B61" s="94">
        <v>130</v>
      </c>
      <c r="C61" s="94"/>
      <c r="D61" s="94">
        <v>130</v>
      </c>
      <c r="E61" s="94">
        <v>100</v>
      </c>
    </row>
    <row r="62" spans="1:5" s="83" customFormat="1" ht="25.5">
      <c r="A62" s="95" t="s">
        <v>99</v>
      </c>
      <c r="B62" s="96">
        <v>130</v>
      </c>
      <c r="C62" s="96">
        <v>0</v>
      </c>
      <c r="D62" s="96">
        <v>130</v>
      </c>
      <c r="E62" s="96">
        <v>100</v>
      </c>
    </row>
    <row r="63" spans="1:5" s="12" customFormat="1" ht="15">
      <c r="A63" s="79"/>
      <c r="B63" s="80"/>
      <c r="C63" s="80"/>
      <c r="D63" s="80"/>
      <c r="E63" s="80"/>
    </row>
    <row r="64" spans="1:5" s="12" customFormat="1" ht="15.6" customHeight="1">
      <c r="A64" s="147" t="s">
        <v>40</v>
      </c>
      <c r="B64" s="147"/>
      <c r="C64" s="147"/>
      <c r="D64" s="147"/>
      <c r="E64" s="147"/>
    </row>
    <row r="65" spans="1:5" s="12" customFormat="1" ht="18.75">
      <c r="B65" s="44"/>
      <c r="C65" s="44"/>
      <c r="D65" s="44"/>
      <c r="E65" s="44"/>
    </row>
    <row r="66" spans="1:5" s="12" customFormat="1" ht="25.5">
      <c r="A66" s="75" t="s">
        <v>0</v>
      </c>
      <c r="B66" s="43" t="s">
        <v>80</v>
      </c>
      <c r="C66" s="43" t="s">
        <v>15</v>
      </c>
      <c r="D66" s="42" t="s">
        <v>81</v>
      </c>
      <c r="E66" s="42" t="s">
        <v>73</v>
      </c>
    </row>
    <row r="67" spans="1:5" s="12" customFormat="1" ht="15">
      <c r="A67" s="76">
        <v>1</v>
      </c>
      <c r="B67" s="41">
        <v>2</v>
      </c>
      <c r="C67" s="41">
        <v>3</v>
      </c>
      <c r="D67" s="41">
        <v>4</v>
      </c>
      <c r="E67" s="41">
        <v>5</v>
      </c>
    </row>
    <row r="68" spans="1:5" s="12" customFormat="1" ht="14.45" customHeight="1">
      <c r="A68" s="97" t="s">
        <v>39</v>
      </c>
      <c r="B68" s="40">
        <v>3047528</v>
      </c>
      <c r="C68" s="40">
        <v>142637.32999999999</v>
      </c>
      <c r="D68" s="40">
        <v>3190165.33</v>
      </c>
      <c r="E68" s="40">
        <v>104.68</v>
      </c>
    </row>
    <row r="69" spans="1:5" s="12" customFormat="1" ht="14.45" customHeight="1">
      <c r="A69" s="97" t="s">
        <v>38</v>
      </c>
      <c r="B69" s="40">
        <v>3047528</v>
      </c>
      <c r="C69" s="40">
        <v>142637.32999999999</v>
      </c>
      <c r="D69" s="40">
        <v>3190165.33</v>
      </c>
      <c r="E69" s="40">
        <v>104.68</v>
      </c>
    </row>
    <row r="70" spans="1:5" s="12" customFormat="1" ht="14.45" customHeight="1">
      <c r="A70" s="98" t="s">
        <v>37</v>
      </c>
      <c r="B70" s="38">
        <v>2731176</v>
      </c>
      <c r="C70" s="38">
        <v>119093.33</v>
      </c>
      <c r="D70" s="38">
        <v>2850269.33</v>
      </c>
      <c r="E70" s="38">
        <v>104.36</v>
      </c>
    </row>
    <row r="71" spans="1:5" s="12" customFormat="1" ht="15">
      <c r="A71" s="99" t="s">
        <v>36</v>
      </c>
      <c r="B71" s="37">
        <v>316352</v>
      </c>
      <c r="C71" s="37">
        <v>23544</v>
      </c>
      <c r="D71" s="37">
        <v>339896</v>
      </c>
      <c r="E71" s="37">
        <v>107.44</v>
      </c>
    </row>
  </sheetData>
  <mergeCells count="4">
    <mergeCell ref="A64:E64"/>
    <mergeCell ref="A1:E1"/>
    <mergeCell ref="A2:E2"/>
    <mergeCell ref="A31:E31"/>
  </mergeCells>
  <pageMargins left="0.23622047244094491" right="0.23622047244094491" top="0.35433070866141736" bottom="0.35433070866141736" header="0.31496062992125984" footer="0.23622047244094491"/>
  <pageSetup paperSize="9" scale="80" fitToHeight="0" orientation="portrait" horizontalDpi="360" verticalDpi="360" r:id="rId1"/>
  <headerFooter>
    <oddFooter>&amp;C&amp;P</oddFooter>
  </headerFooter>
  <rowBreaks count="1" manualBreakCount="1">
    <brk id="29" max="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9F998-E862-4CDD-AC82-204D9B85BAAA}">
  <sheetPr>
    <pageSetUpPr fitToPage="1"/>
  </sheetPr>
  <dimension ref="A1:I22"/>
  <sheetViews>
    <sheetView tabSelected="1" workbookViewId="0">
      <selection activeCell="A2" sqref="A2:F2"/>
    </sheetView>
  </sheetViews>
  <sheetFormatPr defaultColWidth="8.875" defaultRowHeight="15"/>
  <cols>
    <col min="1" max="1" width="7.875" style="12" bestFit="1" customWidth="1"/>
    <col min="2" max="2" width="44.625" style="12" customWidth="1"/>
    <col min="3" max="3" width="11.125" style="12" customWidth="1"/>
    <col min="4" max="4" width="14.75" style="12" customWidth="1"/>
    <col min="5" max="6" width="11.125" style="12" customWidth="1"/>
    <col min="7" max="7" width="19.5" style="12" customWidth="1"/>
    <col min="8" max="9" width="25.375" style="12" customWidth="1"/>
    <col min="10" max="16384" width="8.875" style="12"/>
  </cols>
  <sheetData>
    <row r="1" spans="1:9" ht="18.75">
      <c r="A1" s="35"/>
      <c r="B1" s="44"/>
      <c r="C1" s="44"/>
      <c r="D1" s="44"/>
      <c r="E1" s="44"/>
      <c r="F1" s="44"/>
      <c r="G1" s="44"/>
      <c r="H1" s="44"/>
      <c r="I1" s="44"/>
    </row>
    <row r="2" spans="1:9" ht="15.6" customHeight="1">
      <c r="A2" s="147" t="s">
        <v>113</v>
      </c>
      <c r="B2" s="147"/>
      <c r="C2" s="147"/>
      <c r="D2" s="147"/>
      <c r="E2" s="147"/>
      <c r="F2" s="147"/>
      <c r="G2" s="56"/>
      <c r="H2" s="57"/>
      <c r="I2" s="57"/>
    </row>
    <row r="3" spans="1:9" ht="18.75">
      <c r="A3" s="44"/>
      <c r="B3" s="44"/>
      <c r="C3" s="44"/>
      <c r="D3" s="44"/>
      <c r="E3" s="44"/>
      <c r="F3" s="44"/>
      <c r="G3" s="44"/>
      <c r="H3" s="54"/>
      <c r="I3" s="54"/>
    </row>
    <row r="4" spans="1:9" ht="15.6" customHeight="1">
      <c r="A4" s="147" t="s">
        <v>72</v>
      </c>
      <c r="B4" s="147"/>
      <c r="C4" s="147"/>
      <c r="D4" s="147"/>
      <c r="E4" s="147"/>
      <c r="F4" s="147"/>
      <c r="G4" s="56"/>
      <c r="H4" s="55"/>
      <c r="I4" s="55"/>
    </row>
    <row r="5" spans="1:9" ht="18.75">
      <c r="A5" s="44"/>
      <c r="B5" s="44"/>
      <c r="C5" s="44"/>
      <c r="D5" s="44"/>
      <c r="E5" s="44"/>
      <c r="F5" s="44"/>
      <c r="G5" s="44"/>
      <c r="H5" s="54"/>
      <c r="I5" s="54"/>
    </row>
    <row r="6" spans="1:9" ht="25.5">
      <c r="A6" s="42" t="s">
        <v>66</v>
      </c>
      <c r="B6" s="42" t="s">
        <v>20</v>
      </c>
      <c r="C6" s="43" t="s">
        <v>80</v>
      </c>
      <c r="D6" s="43" t="s">
        <v>15</v>
      </c>
      <c r="E6" s="42" t="s">
        <v>81</v>
      </c>
      <c r="F6" s="42" t="s">
        <v>73</v>
      </c>
    </row>
    <row r="7" spans="1:9" s="45" customFormat="1" ht="11.25">
      <c r="A7" s="41">
        <v>1</v>
      </c>
      <c r="B7" s="41">
        <v>2</v>
      </c>
      <c r="C7" s="41">
        <v>3</v>
      </c>
      <c r="D7" s="41">
        <v>4</v>
      </c>
      <c r="E7" s="41">
        <v>5</v>
      </c>
      <c r="F7" s="41">
        <v>6</v>
      </c>
    </row>
    <row r="8" spans="1:9">
      <c r="A8" s="62">
        <v>8</v>
      </c>
      <c r="B8" s="62" t="s">
        <v>71</v>
      </c>
      <c r="C8" s="40">
        <v>0</v>
      </c>
      <c r="D8" s="40">
        <v>0</v>
      </c>
      <c r="E8" s="61">
        <v>0</v>
      </c>
      <c r="F8" s="61">
        <v>0</v>
      </c>
    </row>
    <row r="9" spans="1:9">
      <c r="A9" s="60">
        <v>84</v>
      </c>
      <c r="B9" s="59" t="s">
        <v>70</v>
      </c>
      <c r="C9" s="39">
        <v>0</v>
      </c>
      <c r="D9" s="39">
        <v>0</v>
      </c>
      <c r="E9" s="58">
        <v>0</v>
      </c>
      <c r="F9" s="58">
        <v>0</v>
      </c>
    </row>
    <row r="10" spans="1:9">
      <c r="A10" s="62">
        <v>5</v>
      </c>
      <c r="B10" s="65" t="s">
        <v>69</v>
      </c>
      <c r="C10" s="40">
        <v>0</v>
      </c>
      <c r="D10" s="40">
        <v>0</v>
      </c>
      <c r="E10" s="61">
        <v>0</v>
      </c>
      <c r="F10" s="61">
        <v>0</v>
      </c>
    </row>
    <row r="11" spans="1:9">
      <c r="A11" s="60">
        <v>54</v>
      </c>
      <c r="B11" s="64" t="s">
        <v>68</v>
      </c>
      <c r="C11" s="39">
        <v>0</v>
      </c>
      <c r="D11" s="39">
        <v>0</v>
      </c>
      <c r="E11" s="58">
        <v>0</v>
      </c>
      <c r="F11" s="58">
        <v>0</v>
      </c>
    </row>
    <row r="14" spans="1:9" ht="15.75">
      <c r="B14" s="147" t="s">
        <v>67</v>
      </c>
      <c r="C14" s="147"/>
      <c r="D14" s="147"/>
      <c r="E14" s="147"/>
      <c r="F14" s="147"/>
    </row>
    <row r="15" spans="1:9" ht="18.75">
      <c r="B15" s="44"/>
      <c r="C15" s="44"/>
      <c r="D15" s="44"/>
      <c r="E15" s="44"/>
      <c r="F15" s="44"/>
    </row>
    <row r="16" spans="1:9" ht="25.5">
      <c r="A16" s="42" t="s">
        <v>66</v>
      </c>
      <c r="B16" s="42" t="s">
        <v>0</v>
      </c>
      <c r="C16" s="43" t="s">
        <v>80</v>
      </c>
      <c r="D16" s="43" t="s">
        <v>15</v>
      </c>
      <c r="E16" s="42" t="s">
        <v>81</v>
      </c>
      <c r="F16" s="42" t="s">
        <v>73</v>
      </c>
    </row>
    <row r="17" spans="1:6" ht="10.15" customHeight="1">
      <c r="A17" s="41">
        <v>1</v>
      </c>
      <c r="B17" s="41">
        <v>2</v>
      </c>
      <c r="C17" s="41">
        <v>3</v>
      </c>
      <c r="D17" s="41">
        <v>4</v>
      </c>
      <c r="E17" s="41">
        <v>5</v>
      </c>
      <c r="F17" s="41">
        <v>6</v>
      </c>
    </row>
    <row r="18" spans="1:6">
      <c r="A18" s="62">
        <v>8</v>
      </c>
      <c r="B18" s="62" t="s">
        <v>65</v>
      </c>
      <c r="C18" s="40">
        <v>0</v>
      </c>
      <c r="D18" s="40">
        <v>0</v>
      </c>
      <c r="E18" s="61">
        <v>0</v>
      </c>
      <c r="F18" s="61">
        <v>0</v>
      </c>
    </row>
    <row r="19" spans="1:6">
      <c r="A19" s="60">
        <v>81</v>
      </c>
      <c r="B19" s="59" t="s">
        <v>64</v>
      </c>
      <c r="C19" s="39">
        <v>0</v>
      </c>
      <c r="D19" s="39">
        <v>0</v>
      </c>
      <c r="E19" s="58">
        <v>0</v>
      </c>
      <c r="F19" s="58">
        <v>0</v>
      </c>
    </row>
    <row r="20" spans="1:6">
      <c r="A20" s="63"/>
      <c r="B20" s="62" t="s">
        <v>63</v>
      </c>
      <c r="C20" s="40">
        <v>0</v>
      </c>
      <c r="D20" s="40">
        <v>0</v>
      </c>
      <c r="E20" s="61">
        <v>0</v>
      </c>
      <c r="F20" s="61">
        <v>0</v>
      </c>
    </row>
    <row r="21" spans="1:6">
      <c r="A21" s="62">
        <v>1</v>
      </c>
      <c r="B21" s="62" t="s">
        <v>62</v>
      </c>
      <c r="C21" s="40">
        <v>0</v>
      </c>
      <c r="D21" s="40">
        <v>0</v>
      </c>
      <c r="E21" s="61">
        <v>0</v>
      </c>
      <c r="F21" s="61">
        <v>0</v>
      </c>
    </row>
    <row r="22" spans="1:6">
      <c r="A22" s="60">
        <v>11</v>
      </c>
      <c r="B22" s="59" t="s">
        <v>62</v>
      </c>
      <c r="C22" s="39">
        <v>0</v>
      </c>
      <c r="D22" s="39">
        <v>0</v>
      </c>
      <c r="E22" s="58">
        <v>0</v>
      </c>
      <c r="F22" s="58">
        <v>0</v>
      </c>
    </row>
  </sheetData>
  <mergeCells count="3">
    <mergeCell ref="B14:F14"/>
    <mergeCell ref="A2:F2"/>
    <mergeCell ref="A4:F4"/>
  </mergeCells>
  <pageMargins left="0.23622047244094491" right="0.23622047244094491" top="0.35433070866141736" bottom="0.35433070866141736" header="0.31496062992125984" footer="0.23622047244094491"/>
  <pageSetup paperSize="9" scale="91" fitToHeight="0" orientation="portrait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5A508-72B0-42D9-856F-1E64534D60D3}">
  <sheetPr>
    <pageSetUpPr fitToPage="1"/>
  </sheetPr>
  <dimension ref="A1:F116"/>
  <sheetViews>
    <sheetView showGridLines="0" view="pageBreakPreview" topLeftCell="A90" zoomScale="70" zoomScaleNormal="108" zoomScaleSheetLayoutView="70" workbookViewId="0">
      <selection sqref="A1:I2"/>
    </sheetView>
  </sheetViews>
  <sheetFormatPr defaultColWidth="8.875" defaultRowHeight="10.5"/>
  <cols>
    <col min="1" max="1" width="65.375" style="67" customWidth="1"/>
    <col min="2" max="4" width="12.5" style="7" customWidth="1"/>
    <col min="5" max="5" width="9.625" style="7" customWidth="1"/>
    <col min="6" max="16384" width="8.875" style="1"/>
  </cols>
  <sheetData>
    <row r="1" spans="1:6" ht="14.45" customHeight="1">
      <c r="A1" s="147" t="s">
        <v>76</v>
      </c>
      <c r="B1" s="147"/>
      <c r="C1" s="147"/>
      <c r="D1" s="147"/>
      <c r="E1" s="147"/>
    </row>
    <row r="2" spans="1:6" s="12" customFormat="1" ht="15.6" customHeight="1">
      <c r="A2" s="148"/>
      <c r="B2" s="148"/>
      <c r="C2" s="148"/>
      <c r="D2" s="148"/>
      <c r="E2" s="148"/>
      <c r="F2" s="56"/>
    </row>
    <row r="3" spans="1:6" s="2" customFormat="1" ht="21">
      <c r="A3" s="66" t="s">
        <v>0</v>
      </c>
      <c r="B3" s="66" t="s">
        <v>80</v>
      </c>
      <c r="C3" s="66" t="s">
        <v>15</v>
      </c>
      <c r="D3" s="66" t="s">
        <v>81</v>
      </c>
      <c r="E3" s="66" t="s">
        <v>73</v>
      </c>
    </row>
    <row r="4" spans="1:6" s="2" customFormat="1">
      <c r="A4" s="66">
        <v>1</v>
      </c>
      <c r="B4" s="66">
        <v>2</v>
      </c>
      <c r="C4" s="66">
        <v>3</v>
      </c>
      <c r="D4" s="66">
        <v>4</v>
      </c>
      <c r="E4" s="66">
        <v>5</v>
      </c>
    </row>
    <row r="5" spans="1:6" s="3" customFormat="1" ht="12.75">
      <c r="A5" s="102" t="s">
        <v>85</v>
      </c>
      <c r="B5" s="103">
        <v>3047528</v>
      </c>
      <c r="C5" s="103">
        <v>142637.32999999999</v>
      </c>
      <c r="D5" s="103">
        <v>3190165.33</v>
      </c>
      <c r="E5" s="103">
        <v>104.68</v>
      </c>
    </row>
    <row r="6" spans="1:6" s="4" customFormat="1" ht="12.75">
      <c r="A6" s="104" t="s">
        <v>100</v>
      </c>
      <c r="B6" s="105">
        <v>3047528</v>
      </c>
      <c r="C6" s="105">
        <v>142637.32999999999</v>
      </c>
      <c r="D6" s="105">
        <v>3190165.33</v>
      </c>
      <c r="E6" s="105">
        <v>104.68</v>
      </c>
    </row>
    <row r="7" spans="1:6" s="5" customFormat="1" ht="12.75">
      <c r="A7" s="106" t="s">
        <v>101</v>
      </c>
      <c r="B7" s="107">
        <v>3047528</v>
      </c>
      <c r="C7" s="107">
        <v>142637.32999999999</v>
      </c>
      <c r="D7" s="107">
        <v>3190165.33</v>
      </c>
      <c r="E7" s="107">
        <v>104.68</v>
      </c>
    </row>
    <row r="8" spans="1:6" s="82" customFormat="1" ht="12.75">
      <c r="A8" s="108" t="s">
        <v>102</v>
      </c>
      <c r="B8" s="109">
        <v>159765</v>
      </c>
      <c r="C8" s="109">
        <v>-7312</v>
      </c>
      <c r="D8" s="109">
        <v>152453</v>
      </c>
      <c r="E8" s="109">
        <v>95.42</v>
      </c>
    </row>
    <row r="9" spans="1:6" s="82" customFormat="1" ht="12.75">
      <c r="A9" s="108" t="s">
        <v>103</v>
      </c>
      <c r="B9" s="109">
        <v>2183</v>
      </c>
      <c r="C9" s="109">
        <v>-40</v>
      </c>
      <c r="D9" s="109">
        <v>2143</v>
      </c>
      <c r="E9" s="109">
        <v>98.17</v>
      </c>
    </row>
    <row r="10" spans="1:6" s="82" customFormat="1" ht="12.75">
      <c r="A10" s="108" t="s">
        <v>104</v>
      </c>
      <c r="B10" s="109">
        <v>68147</v>
      </c>
      <c r="C10" s="109">
        <v>39453</v>
      </c>
      <c r="D10" s="109">
        <v>107600</v>
      </c>
      <c r="E10" s="109">
        <v>157.88999999999999</v>
      </c>
    </row>
    <row r="11" spans="1:6" s="82" customFormat="1" ht="12.75">
      <c r="A11" s="108" t="s">
        <v>105</v>
      </c>
      <c r="B11" s="109">
        <v>2811953</v>
      </c>
      <c r="C11" s="109">
        <v>113386.33</v>
      </c>
      <c r="D11" s="109">
        <v>2925339.33</v>
      </c>
      <c r="E11" s="109">
        <v>104.03</v>
      </c>
    </row>
    <row r="12" spans="1:6" s="82" customFormat="1" ht="12.75">
      <c r="A12" s="108" t="s">
        <v>106</v>
      </c>
      <c r="B12" s="109">
        <v>5350</v>
      </c>
      <c r="C12" s="109">
        <v>-2850</v>
      </c>
      <c r="D12" s="109">
        <v>2500</v>
      </c>
      <c r="E12" s="109">
        <v>46.73</v>
      </c>
    </row>
    <row r="13" spans="1:6" s="82" customFormat="1" ht="12.75">
      <c r="A13" s="108" t="s">
        <v>107</v>
      </c>
      <c r="B13" s="109">
        <v>130</v>
      </c>
      <c r="C13" s="109">
        <v>0</v>
      </c>
      <c r="D13" s="109">
        <v>130</v>
      </c>
      <c r="E13" s="109">
        <v>100</v>
      </c>
    </row>
    <row r="14" spans="1:6" s="84" customFormat="1" ht="12.75">
      <c r="A14" s="110" t="s">
        <v>108</v>
      </c>
      <c r="B14" s="111">
        <v>268004</v>
      </c>
      <c r="C14" s="111">
        <v>3965.33</v>
      </c>
      <c r="D14" s="111">
        <v>271969.33</v>
      </c>
      <c r="E14" s="111">
        <v>101.48</v>
      </c>
    </row>
    <row r="15" spans="1:6" s="85" customFormat="1" ht="12.75">
      <c r="A15" s="112" t="s">
        <v>1</v>
      </c>
      <c r="B15" s="113">
        <v>38004</v>
      </c>
      <c r="C15" s="113">
        <v>0</v>
      </c>
      <c r="D15" s="113">
        <v>38004</v>
      </c>
      <c r="E15" s="113">
        <v>100</v>
      </c>
    </row>
    <row r="16" spans="1:6" s="6" customFormat="1" ht="12.75">
      <c r="A16" s="114" t="s">
        <v>74</v>
      </c>
      <c r="B16" s="115">
        <v>38004</v>
      </c>
      <c r="C16" s="115">
        <v>0</v>
      </c>
      <c r="D16" s="115">
        <v>38004</v>
      </c>
      <c r="E16" s="115">
        <v>100</v>
      </c>
    </row>
    <row r="17" spans="1:5" s="82" customFormat="1" ht="12.75">
      <c r="A17" s="108" t="s">
        <v>94</v>
      </c>
      <c r="B17" s="109">
        <v>38004</v>
      </c>
      <c r="C17" s="109">
        <v>0</v>
      </c>
      <c r="D17" s="109">
        <v>38004</v>
      </c>
      <c r="E17" s="109">
        <v>100</v>
      </c>
    </row>
    <row r="18" spans="1:5" s="6" customFormat="1" ht="12.75">
      <c r="A18" s="116" t="s">
        <v>51</v>
      </c>
      <c r="B18" s="117">
        <v>38004</v>
      </c>
      <c r="C18" s="117">
        <v>0</v>
      </c>
      <c r="D18" s="117">
        <v>38004</v>
      </c>
      <c r="E18" s="117">
        <v>100</v>
      </c>
    </row>
    <row r="19" spans="1:5" s="6" customFormat="1" ht="12.75">
      <c r="A19" s="118" t="s">
        <v>49</v>
      </c>
      <c r="B19" s="119">
        <v>37842.699999999997</v>
      </c>
      <c r="C19" s="119">
        <v>0</v>
      </c>
      <c r="D19" s="119">
        <v>37842.699999999997</v>
      </c>
      <c r="E19" s="119">
        <v>100</v>
      </c>
    </row>
    <row r="20" spans="1:5" s="6" customFormat="1" ht="12.75">
      <c r="A20" s="118" t="s">
        <v>48</v>
      </c>
      <c r="B20" s="119">
        <v>161.30000000000001</v>
      </c>
      <c r="C20" s="119">
        <v>0</v>
      </c>
      <c r="D20" s="119">
        <v>161.30000000000001</v>
      </c>
      <c r="E20" s="119">
        <v>100</v>
      </c>
    </row>
    <row r="21" spans="1:5" s="85" customFormat="1" ht="12.75">
      <c r="A21" s="112" t="s">
        <v>2</v>
      </c>
      <c r="B21" s="113">
        <v>130000</v>
      </c>
      <c r="C21" s="113">
        <v>0</v>
      </c>
      <c r="D21" s="113">
        <v>130000</v>
      </c>
      <c r="E21" s="113">
        <v>100</v>
      </c>
    </row>
    <row r="22" spans="1:5" s="6" customFormat="1" ht="12.75">
      <c r="A22" s="114" t="s">
        <v>74</v>
      </c>
      <c r="B22" s="115">
        <v>130000</v>
      </c>
      <c r="C22" s="115">
        <v>0</v>
      </c>
      <c r="D22" s="115">
        <v>130000</v>
      </c>
      <c r="E22" s="115">
        <v>100</v>
      </c>
    </row>
    <row r="23" spans="1:5" s="82" customFormat="1" ht="12.75">
      <c r="A23" s="108" t="s">
        <v>94</v>
      </c>
      <c r="B23" s="109">
        <v>130000</v>
      </c>
      <c r="C23" s="109">
        <v>0</v>
      </c>
      <c r="D23" s="109">
        <v>130000</v>
      </c>
      <c r="E23" s="109">
        <v>100</v>
      </c>
    </row>
    <row r="24" spans="1:5" s="6" customFormat="1" ht="12.75">
      <c r="A24" s="116" t="s">
        <v>51</v>
      </c>
      <c r="B24" s="117">
        <v>130000</v>
      </c>
      <c r="C24" s="117">
        <v>0</v>
      </c>
      <c r="D24" s="117">
        <v>130000</v>
      </c>
      <c r="E24" s="117">
        <v>100</v>
      </c>
    </row>
    <row r="25" spans="1:5" s="6" customFormat="1" ht="12.75">
      <c r="A25" s="118" t="s">
        <v>49</v>
      </c>
      <c r="B25" s="119">
        <v>130000</v>
      </c>
      <c r="C25" s="119">
        <v>0</v>
      </c>
      <c r="D25" s="119">
        <v>130000</v>
      </c>
      <c r="E25" s="119">
        <v>100</v>
      </c>
    </row>
    <row r="26" spans="1:5" s="85" customFormat="1" ht="12.75">
      <c r="A26" s="112" t="s">
        <v>3</v>
      </c>
      <c r="B26" s="113">
        <v>5000</v>
      </c>
      <c r="C26" s="113">
        <v>-231.72</v>
      </c>
      <c r="D26" s="113">
        <v>4768.28</v>
      </c>
      <c r="E26" s="113">
        <v>95.37</v>
      </c>
    </row>
    <row r="27" spans="1:5" s="6" customFormat="1" ht="12.75">
      <c r="A27" s="114" t="s">
        <v>74</v>
      </c>
      <c r="B27" s="115">
        <v>5000</v>
      </c>
      <c r="C27" s="115">
        <v>-231.72</v>
      </c>
      <c r="D27" s="115">
        <v>4768.28</v>
      </c>
      <c r="E27" s="115">
        <v>95.37</v>
      </c>
    </row>
    <row r="28" spans="1:5" s="82" customFormat="1" ht="12.75">
      <c r="A28" s="108" t="s">
        <v>94</v>
      </c>
      <c r="B28" s="109">
        <v>5000</v>
      </c>
      <c r="C28" s="109">
        <v>-231.72</v>
      </c>
      <c r="D28" s="109">
        <v>4768.28</v>
      </c>
      <c r="E28" s="109">
        <v>95.37</v>
      </c>
    </row>
    <row r="29" spans="1:5" s="6" customFormat="1" ht="12.75">
      <c r="A29" s="116" t="s">
        <v>51</v>
      </c>
      <c r="B29" s="117">
        <v>5000</v>
      </c>
      <c r="C29" s="117">
        <v>-231.72</v>
      </c>
      <c r="D29" s="117">
        <v>4768.28</v>
      </c>
      <c r="E29" s="117">
        <v>95.37</v>
      </c>
    </row>
    <row r="30" spans="1:5" s="6" customFormat="1" ht="12.75">
      <c r="A30" s="118" t="s">
        <v>49</v>
      </c>
      <c r="B30" s="119">
        <v>5000</v>
      </c>
      <c r="C30" s="119">
        <v>-231.72</v>
      </c>
      <c r="D30" s="119">
        <v>4768.28</v>
      </c>
      <c r="E30" s="119">
        <v>95.37</v>
      </c>
    </row>
    <row r="31" spans="1:5" s="85" customFormat="1" ht="12.75">
      <c r="A31" s="112" t="s">
        <v>4</v>
      </c>
      <c r="B31" s="113">
        <v>95000</v>
      </c>
      <c r="C31" s="113">
        <v>4197.05</v>
      </c>
      <c r="D31" s="113">
        <v>99197.05</v>
      </c>
      <c r="E31" s="113">
        <v>104.42</v>
      </c>
    </row>
    <row r="32" spans="1:5" s="6" customFormat="1" ht="12.75">
      <c r="A32" s="114" t="s">
        <v>74</v>
      </c>
      <c r="B32" s="115">
        <v>95000</v>
      </c>
      <c r="C32" s="115">
        <v>4197.05</v>
      </c>
      <c r="D32" s="115">
        <v>99197.05</v>
      </c>
      <c r="E32" s="115">
        <v>104.42</v>
      </c>
    </row>
    <row r="33" spans="1:5" s="82" customFormat="1" ht="12.75">
      <c r="A33" s="108" t="s">
        <v>94</v>
      </c>
      <c r="B33" s="109">
        <v>95000</v>
      </c>
      <c r="C33" s="109">
        <v>4197.05</v>
      </c>
      <c r="D33" s="109">
        <v>99197.05</v>
      </c>
      <c r="E33" s="109">
        <v>104.42</v>
      </c>
    </row>
    <row r="34" spans="1:5" s="6" customFormat="1" ht="12.75">
      <c r="A34" s="116" t="s">
        <v>51</v>
      </c>
      <c r="B34" s="117">
        <v>95000</v>
      </c>
      <c r="C34" s="117">
        <v>4197.05</v>
      </c>
      <c r="D34" s="117">
        <v>99197.05</v>
      </c>
      <c r="E34" s="117">
        <v>104.42</v>
      </c>
    </row>
    <row r="35" spans="1:5" s="6" customFormat="1" ht="12.75">
      <c r="A35" s="118" t="s">
        <v>49</v>
      </c>
      <c r="B35" s="119">
        <v>95000</v>
      </c>
      <c r="C35" s="119">
        <v>4197.05</v>
      </c>
      <c r="D35" s="119">
        <v>99197.05</v>
      </c>
      <c r="E35" s="119">
        <v>104.42</v>
      </c>
    </row>
    <row r="36" spans="1:5" s="84" customFormat="1" ht="12.75">
      <c r="A36" s="110" t="s">
        <v>109</v>
      </c>
      <c r="B36" s="111">
        <v>2183</v>
      </c>
      <c r="C36" s="111">
        <v>-40</v>
      </c>
      <c r="D36" s="111">
        <v>2143</v>
      </c>
      <c r="E36" s="111">
        <v>98.17</v>
      </c>
    </row>
    <row r="37" spans="1:5" s="85" customFormat="1" ht="12.75">
      <c r="A37" s="112" t="s">
        <v>5</v>
      </c>
      <c r="B37" s="113">
        <v>2183</v>
      </c>
      <c r="C37" s="113">
        <v>-40</v>
      </c>
      <c r="D37" s="113">
        <v>2143</v>
      </c>
      <c r="E37" s="113">
        <v>98.17</v>
      </c>
    </row>
    <row r="38" spans="1:5" s="6" customFormat="1" ht="12.75">
      <c r="A38" s="114" t="s">
        <v>75</v>
      </c>
      <c r="B38" s="115">
        <v>2183</v>
      </c>
      <c r="C38" s="115">
        <v>-40</v>
      </c>
      <c r="D38" s="115">
        <v>2143</v>
      </c>
      <c r="E38" s="115">
        <v>98.17</v>
      </c>
    </row>
    <row r="39" spans="1:5" s="82" customFormat="1" ht="12.75">
      <c r="A39" s="108" t="s">
        <v>90</v>
      </c>
      <c r="B39" s="109">
        <v>2183</v>
      </c>
      <c r="C39" s="109">
        <v>-40</v>
      </c>
      <c r="D39" s="109">
        <v>2143</v>
      </c>
      <c r="E39" s="109">
        <v>98.17</v>
      </c>
    </row>
    <row r="40" spans="1:5" s="6" customFormat="1" ht="12.75">
      <c r="A40" s="116" t="s">
        <v>45</v>
      </c>
      <c r="B40" s="117">
        <v>2183</v>
      </c>
      <c r="C40" s="117">
        <v>-40</v>
      </c>
      <c r="D40" s="117">
        <v>2143</v>
      </c>
      <c r="E40" s="117">
        <v>98.17</v>
      </c>
    </row>
    <row r="41" spans="1:5" s="6" customFormat="1" ht="12.75">
      <c r="A41" s="118" t="s">
        <v>44</v>
      </c>
      <c r="B41" s="119">
        <v>2183</v>
      </c>
      <c r="C41" s="119">
        <v>-40</v>
      </c>
      <c r="D41" s="119">
        <v>2143</v>
      </c>
      <c r="E41" s="119">
        <v>98.17</v>
      </c>
    </row>
    <row r="42" spans="1:5" s="84" customFormat="1" ht="12.75">
      <c r="A42" s="110" t="s">
        <v>110</v>
      </c>
      <c r="B42" s="111">
        <v>433711</v>
      </c>
      <c r="C42" s="111">
        <v>9292</v>
      </c>
      <c r="D42" s="111">
        <v>443003</v>
      </c>
      <c r="E42" s="111">
        <v>102.14</v>
      </c>
    </row>
    <row r="43" spans="1:5" s="85" customFormat="1" ht="12.75">
      <c r="A43" s="112" t="s">
        <v>6</v>
      </c>
      <c r="B43" s="113">
        <v>89815</v>
      </c>
      <c r="C43" s="113">
        <v>-3412</v>
      </c>
      <c r="D43" s="113">
        <v>86403</v>
      </c>
      <c r="E43" s="113">
        <v>96.2</v>
      </c>
    </row>
    <row r="44" spans="1:5" s="6" customFormat="1" ht="12.75">
      <c r="A44" s="114" t="s">
        <v>75</v>
      </c>
      <c r="B44" s="115">
        <v>89815</v>
      </c>
      <c r="C44" s="115">
        <v>-3412</v>
      </c>
      <c r="D44" s="115">
        <v>86403</v>
      </c>
      <c r="E44" s="115">
        <v>96.2</v>
      </c>
    </row>
    <row r="45" spans="1:5" s="82" customFormat="1" ht="12.75">
      <c r="A45" s="108" t="s">
        <v>88</v>
      </c>
      <c r="B45" s="109">
        <v>89815</v>
      </c>
      <c r="C45" s="109">
        <v>-3412</v>
      </c>
      <c r="D45" s="109">
        <v>86403</v>
      </c>
      <c r="E45" s="109">
        <v>96.2</v>
      </c>
    </row>
    <row r="46" spans="1:5" s="6" customFormat="1" ht="12.75">
      <c r="A46" s="116" t="s">
        <v>51</v>
      </c>
      <c r="B46" s="117">
        <v>14852</v>
      </c>
      <c r="C46" s="117">
        <v>-6512</v>
      </c>
      <c r="D46" s="117">
        <v>8340</v>
      </c>
      <c r="E46" s="117">
        <v>56.15</v>
      </c>
    </row>
    <row r="47" spans="1:5" s="6" customFormat="1" ht="12.75">
      <c r="A47" s="118" t="s">
        <v>49</v>
      </c>
      <c r="B47" s="119">
        <v>14852</v>
      </c>
      <c r="C47" s="119">
        <v>-6512</v>
      </c>
      <c r="D47" s="119">
        <v>8340</v>
      </c>
      <c r="E47" s="119">
        <v>56.15</v>
      </c>
    </row>
    <row r="48" spans="1:5" s="6" customFormat="1" ht="12.75">
      <c r="A48" s="116" t="s">
        <v>45</v>
      </c>
      <c r="B48" s="117">
        <v>74963</v>
      </c>
      <c r="C48" s="117">
        <v>3100</v>
      </c>
      <c r="D48" s="117">
        <v>78063</v>
      </c>
      <c r="E48" s="117">
        <v>104.14</v>
      </c>
    </row>
    <row r="49" spans="1:5" s="6" customFormat="1" ht="12.75">
      <c r="A49" s="118" t="s">
        <v>44</v>
      </c>
      <c r="B49" s="119">
        <v>34963</v>
      </c>
      <c r="C49" s="119">
        <v>8100</v>
      </c>
      <c r="D49" s="119">
        <v>43063</v>
      </c>
      <c r="E49" s="119">
        <v>123.17</v>
      </c>
    </row>
    <row r="50" spans="1:5" s="6" customFormat="1" ht="12.75">
      <c r="A50" s="118" t="s">
        <v>43</v>
      </c>
      <c r="B50" s="119">
        <v>40000</v>
      </c>
      <c r="C50" s="119">
        <v>-5000</v>
      </c>
      <c r="D50" s="119">
        <v>35000</v>
      </c>
      <c r="E50" s="119">
        <v>87.5</v>
      </c>
    </row>
    <row r="51" spans="1:5" s="85" customFormat="1" ht="25.5">
      <c r="A51" s="112" t="s">
        <v>7</v>
      </c>
      <c r="B51" s="113">
        <v>130</v>
      </c>
      <c r="C51" s="113">
        <v>0</v>
      </c>
      <c r="D51" s="113">
        <v>130</v>
      </c>
      <c r="E51" s="113">
        <v>100</v>
      </c>
    </row>
    <row r="52" spans="1:5" s="6" customFormat="1" ht="12.75">
      <c r="A52" s="114" t="s">
        <v>75</v>
      </c>
      <c r="B52" s="115">
        <v>130</v>
      </c>
      <c r="C52" s="115">
        <v>0</v>
      </c>
      <c r="D52" s="115">
        <v>130</v>
      </c>
      <c r="E52" s="115">
        <v>100</v>
      </c>
    </row>
    <row r="53" spans="1:5" s="82" customFormat="1" ht="25.5">
      <c r="A53" s="108" t="s">
        <v>99</v>
      </c>
      <c r="B53" s="109">
        <v>130</v>
      </c>
      <c r="C53" s="109">
        <v>0</v>
      </c>
      <c r="D53" s="109">
        <v>130</v>
      </c>
      <c r="E53" s="109">
        <v>100</v>
      </c>
    </row>
    <row r="54" spans="1:5" s="6" customFormat="1" ht="12.75">
      <c r="A54" s="116" t="s">
        <v>51</v>
      </c>
      <c r="B54" s="117">
        <v>130</v>
      </c>
      <c r="C54" s="117">
        <v>0</v>
      </c>
      <c r="D54" s="117">
        <v>130</v>
      </c>
      <c r="E54" s="117">
        <v>100</v>
      </c>
    </row>
    <row r="55" spans="1:5" s="6" customFormat="1" ht="12.75">
      <c r="A55" s="118" t="s">
        <v>49</v>
      </c>
      <c r="B55" s="119">
        <v>130</v>
      </c>
      <c r="C55" s="119">
        <v>0</v>
      </c>
      <c r="D55" s="119">
        <v>130</v>
      </c>
      <c r="E55" s="119">
        <v>100</v>
      </c>
    </row>
    <row r="56" spans="1:5" s="85" customFormat="1" ht="12.75">
      <c r="A56" s="112" t="s">
        <v>8</v>
      </c>
      <c r="B56" s="113">
        <v>5350</v>
      </c>
      <c r="C56" s="113">
        <v>-2850</v>
      </c>
      <c r="D56" s="113">
        <v>2500</v>
      </c>
      <c r="E56" s="113">
        <v>46.73</v>
      </c>
    </row>
    <row r="57" spans="1:5" s="6" customFormat="1" ht="12.75">
      <c r="A57" s="114" t="s">
        <v>75</v>
      </c>
      <c r="B57" s="115">
        <v>5350</v>
      </c>
      <c r="C57" s="115">
        <v>-2850</v>
      </c>
      <c r="D57" s="115">
        <v>2500</v>
      </c>
      <c r="E57" s="115">
        <v>46.73</v>
      </c>
    </row>
    <row r="58" spans="1:5" s="82" customFormat="1" ht="12.75">
      <c r="A58" s="108" t="s">
        <v>97</v>
      </c>
      <c r="B58" s="109">
        <v>5350</v>
      </c>
      <c r="C58" s="109">
        <v>-2850</v>
      </c>
      <c r="D58" s="109">
        <v>2500</v>
      </c>
      <c r="E58" s="109">
        <v>46.73</v>
      </c>
    </row>
    <row r="59" spans="1:5" s="6" customFormat="1" ht="12.75">
      <c r="A59" s="116" t="s">
        <v>51</v>
      </c>
      <c r="B59" s="117">
        <v>1500</v>
      </c>
      <c r="C59" s="117">
        <v>-1500</v>
      </c>
      <c r="D59" s="117">
        <v>0</v>
      </c>
      <c r="E59" s="117">
        <v>0</v>
      </c>
    </row>
    <row r="60" spans="1:5" s="6" customFormat="1" ht="12.75">
      <c r="A60" s="118" t="s">
        <v>46</v>
      </c>
      <c r="B60" s="119">
        <v>1500</v>
      </c>
      <c r="C60" s="119">
        <v>-1500</v>
      </c>
      <c r="D60" s="119">
        <v>0</v>
      </c>
      <c r="E60" s="119">
        <v>0</v>
      </c>
    </row>
    <row r="61" spans="1:5" s="6" customFormat="1" ht="12.75">
      <c r="A61" s="116" t="s">
        <v>45</v>
      </c>
      <c r="B61" s="117">
        <v>3850</v>
      </c>
      <c r="C61" s="117">
        <v>-1350</v>
      </c>
      <c r="D61" s="117">
        <v>2500</v>
      </c>
      <c r="E61" s="117">
        <v>64.94</v>
      </c>
    </row>
    <row r="62" spans="1:5" s="6" customFormat="1" ht="12.75">
      <c r="A62" s="118" t="s">
        <v>44</v>
      </c>
      <c r="B62" s="119">
        <v>3850</v>
      </c>
      <c r="C62" s="119">
        <v>-1350</v>
      </c>
      <c r="D62" s="119">
        <v>2500</v>
      </c>
      <c r="E62" s="119">
        <v>64.94</v>
      </c>
    </row>
    <row r="63" spans="1:5" s="85" customFormat="1" ht="12.75">
      <c r="A63" s="112" t="s">
        <v>9</v>
      </c>
      <c r="B63" s="113">
        <v>68147</v>
      </c>
      <c r="C63" s="113">
        <v>39453</v>
      </c>
      <c r="D63" s="113">
        <v>107600</v>
      </c>
      <c r="E63" s="113">
        <v>157.88999999999999</v>
      </c>
    </row>
    <row r="64" spans="1:5" s="6" customFormat="1" ht="12.75">
      <c r="A64" s="114" t="s">
        <v>75</v>
      </c>
      <c r="B64" s="115">
        <v>68147</v>
      </c>
      <c r="C64" s="115">
        <v>39453</v>
      </c>
      <c r="D64" s="115">
        <v>107600</v>
      </c>
      <c r="E64" s="115">
        <v>157.88999999999999</v>
      </c>
    </row>
    <row r="65" spans="1:5" s="82" customFormat="1" ht="12.75">
      <c r="A65" s="108" t="s">
        <v>92</v>
      </c>
      <c r="B65" s="109">
        <v>68147</v>
      </c>
      <c r="C65" s="109">
        <v>39453</v>
      </c>
      <c r="D65" s="109">
        <v>107600</v>
      </c>
      <c r="E65" s="109">
        <v>157.88999999999999</v>
      </c>
    </row>
    <row r="66" spans="1:5" s="6" customFormat="1" ht="12.75">
      <c r="A66" s="116" t="s">
        <v>51</v>
      </c>
      <c r="B66" s="117">
        <v>68147</v>
      </c>
      <c r="C66" s="117">
        <v>39453</v>
      </c>
      <c r="D66" s="117">
        <v>107600</v>
      </c>
      <c r="E66" s="117">
        <v>157.88999999999999</v>
      </c>
    </row>
    <row r="67" spans="1:5" s="6" customFormat="1" ht="12.75">
      <c r="A67" s="118" t="s">
        <v>50</v>
      </c>
      <c r="B67" s="119">
        <v>22700</v>
      </c>
      <c r="C67" s="119">
        <v>1500</v>
      </c>
      <c r="D67" s="119">
        <v>24200</v>
      </c>
      <c r="E67" s="119">
        <v>106.61</v>
      </c>
    </row>
    <row r="68" spans="1:5" s="6" customFormat="1" ht="12.75">
      <c r="A68" s="118" t="s">
        <v>49</v>
      </c>
      <c r="B68" s="119">
        <v>44784</v>
      </c>
      <c r="C68" s="119">
        <v>38216</v>
      </c>
      <c r="D68" s="119">
        <v>83000</v>
      </c>
      <c r="E68" s="119">
        <v>185.33</v>
      </c>
    </row>
    <row r="69" spans="1:5" s="6" customFormat="1" ht="12.75">
      <c r="A69" s="118" t="s">
        <v>48</v>
      </c>
      <c r="B69" s="119">
        <v>663</v>
      </c>
      <c r="C69" s="119">
        <v>-263</v>
      </c>
      <c r="D69" s="119">
        <v>400</v>
      </c>
      <c r="E69" s="119">
        <v>60.33</v>
      </c>
    </row>
    <row r="70" spans="1:5" s="85" customFormat="1" ht="12.75">
      <c r="A70" s="112" t="s">
        <v>10</v>
      </c>
      <c r="B70" s="113">
        <v>153599</v>
      </c>
      <c r="C70" s="113">
        <v>-23899</v>
      </c>
      <c r="D70" s="113">
        <v>129700</v>
      </c>
      <c r="E70" s="113">
        <v>84.44</v>
      </c>
    </row>
    <row r="71" spans="1:5" s="6" customFormat="1" ht="12.75">
      <c r="A71" s="114" t="s">
        <v>74</v>
      </c>
      <c r="B71" s="115">
        <v>121572</v>
      </c>
      <c r="C71" s="115">
        <v>-13872</v>
      </c>
      <c r="D71" s="115">
        <v>107700</v>
      </c>
      <c r="E71" s="115">
        <v>88.59</v>
      </c>
    </row>
    <row r="72" spans="1:5" s="82" customFormat="1" ht="12.75">
      <c r="A72" s="108" t="s">
        <v>94</v>
      </c>
      <c r="B72" s="109">
        <v>121572</v>
      </c>
      <c r="C72" s="109">
        <v>-13872</v>
      </c>
      <c r="D72" s="109">
        <v>107700</v>
      </c>
      <c r="E72" s="109">
        <v>88.59</v>
      </c>
    </row>
    <row r="73" spans="1:5" s="6" customFormat="1" ht="12.75">
      <c r="A73" s="116" t="s">
        <v>51</v>
      </c>
      <c r="B73" s="117">
        <v>106300</v>
      </c>
      <c r="C73" s="117">
        <v>-5600</v>
      </c>
      <c r="D73" s="117">
        <v>100700</v>
      </c>
      <c r="E73" s="117">
        <v>94.73</v>
      </c>
    </row>
    <row r="74" spans="1:5" s="6" customFormat="1" ht="12.75">
      <c r="A74" s="118" t="s">
        <v>50</v>
      </c>
      <c r="B74" s="119">
        <v>48100</v>
      </c>
      <c r="C74" s="119">
        <v>-2100</v>
      </c>
      <c r="D74" s="119">
        <v>46000</v>
      </c>
      <c r="E74" s="119">
        <v>95.63</v>
      </c>
    </row>
    <row r="75" spans="1:5" s="6" customFormat="1" ht="12.75">
      <c r="A75" s="118" t="s">
        <v>49</v>
      </c>
      <c r="B75" s="119">
        <v>26000</v>
      </c>
      <c r="C75" s="119">
        <v>-4500</v>
      </c>
      <c r="D75" s="119">
        <v>21500</v>
      </c>
      <c r="E75" s="119">
        <v>82.69</v>
      </c>
    </row>
    <row r="76" spans="1:5" s="6" customFormat="1" ht="12.75">
      <c r="A76" s="118" t="s">
        <v>47</v>
      </c>
      <c r="B76" s="119">
        <v>30000</v>
      </c>
      <c r="C76" s="119">
        <v>1000</v>
      </c>
      <c r="D76" s="119">
        <v>31000</v>
      </c>
      <c r="E76" s="119">
        <v>103.33</v>
      </c>
    </row>
    <row r="77" spans="1:5" s="6" customFormat="1" ht="12.75">
      <c r="A77" s="118" t="s">
        <v>46</v>
      </c>
      <c r="B77" s="119">
        <v>2200</v>
      </c>
      <c r="C77" s="119">
        <v>0</v>
      </c>
      <c r="D77" s="119">
        <v>2200</v>
      </c>
      <c r="E77" s="119">
        <v>100</v>
      </c>
    </row>
    <row r="78" spans="1:5" s="6" customFormat="1" ht="12.75">
      <c r="A78" s="116" t="s">
        <v>45</v>
      </c>
      <c r="B78" s="117">
        <v>15272</v>
      </c>
      <c r="C78" s="117">
        <v>-8272</v>
      </c>
      <c r="D78" s="117">
        <v>7000</v>
      </c>
      <c r="E78" s="117">
        <v>45.84</v>
      </c>
    </row>
    <row r="79" spans="1:5" s="6" customFormat="1" ht="12.75">
      <c r="A79" s="118" t="s">
        <v>44</v>
      </c>
      <c r="B79" s="119">
        <v>15272</v>
      </c>
      <c r="C79" s="119">
        <v>-8272</v>
      </c>
      <c r="D79" s="119">
        <v>7000</v>
      </c>
      <c r="E79" s="119">
        <v>45.84</v>
      </c>
    </row>
    <row r="80" spans="1:5" s="6" customFormat="1" ht="12.75">
      <c r="A80" s="114" t="s">
        <v>75</v>
      </c>
      <c r="B80" s="115">
        <v>32027</v>
      </c>
      <c r="C80" s="115">
        <v>-10027</v>
      </c>
      <c r="D80" s="115">
        <v>22000</v>
      </c>
      <c r="E80" s="115">
        <v>68.69</v>
      </c>
    </row>
    <row r="81" spans="1:5" s="82" customFormat="1" ht="12.75">
      <c r="A81" s="108" t="s">
        <v>94</v>
      </c>
      <c r="B81" s="109">
        <v>32027</v>
      </c>
      <c r="C81" s="109">
        <v>-10027</v>
      </c>
      <c r="D81" s="109">
        <v>22000</v>
      </c>
      <c r="E81" s="109">
        <v>68.69</v>
      </c>
    </row>
    <row r="82" spans="1:5" s="6" customFormat="1" ht="12.75">
      <c r="A82" s="116" t="s">
        <v>45</v>
      </c>
      <c r="B82" s="117">
        <v>32027</v>
      </c>
      <c r="C82" s="117">
        <v>-10027</v>
      </c>
      <c r="D82" s="117">
        <v>22000</v>
      </c>
      <c r="E82" s="117">
        <v>68.69</v>
      </c>
    </row>
    <row r="83" spans="1:5" s="6" customFormat="1" ht="12.75">
      <c r="A83" s="118" t="s">
        <v>44</v>
      </c>
      <c r="B83" s="119">
        <v>32027</v>
      </c>
      <c r="C83" s="119">
        <v>-10027</v>
      </c>
      <c r="D83" s="119">
        <v>22000</v>
      </c>
      <c r="E83" s="119">
        <v>68.69</v>
      </c>
    </row>
    <row r="84" spans="1:5" s="85" customFormat="1" ht="12.75">
      <c r="A84" s="112" t="s">
        <v>11</v>
      </c>
      <c r="B84" s="113">
        <v>6670</v>
      </c>
      <c r="C84" s="113">
        <v>0</v>
      </c>
      <c r="D84" s="113">
        <v>6670</v>
      </c>
      <c r="E84" s="113">
        <v>100</v>
      </c>
    </row>
    <row r="85" spans="1:5" s="6" customFormat="1" ht="12.75">
      <c r="A85" s="114" t="s">
        <v>75</v>
      </c>
      <c r="B85" s="115">
        <v>6670</v>
      </c>
      <c r="C85" s="115">
        <v>0</v>
      </c>
      <c r="D85" s="115">
        <v>6670</v>
      </c>
      <c r="E85" s="115">
        <v>100</v>
      </c>
    </row>
    <row r="86" spans="1:5" s="82" customFormat="1" ht="12.75">
      <c r="A86" s="108" t="s">
        <v>95</v>
      </c>
      <c r="B86" s="109">
        <v>6670</v>
      </c>
      <c r="C86" s="109">
        <v>0</v>
      </c>
      <c r="D86" s="109">
        <v>6670</v>
      </c>
      <c r="E86" s="109">
        <v>100</v>
      </c>
    </row>
    <row r="87" spans="1:5" s="6" customFormat="1" ht="12.75">
      <c r="A87" s="116" t="s">
        <v>51</v>
      </c>
      <c r="B87" s="117">
        <v>6670</v>
      </c>
      <c r="C87" s="117">
        <v>0</v>
      </c>
      <c r="D87" s="117">
        <v>6670</v>
      </c>
      <c r="E87" s="117">
        <v>100</v>
      </c>
    </row>
    <row r="88" spans="1:5" s="6" customFormat="1" ht="12.75">
      <c r="A88" s="118" t="s">
        <v>49</v>
      </c>
      <c r="B88" s="119">
        <v>6670</v>
      </c>
      <c r="C88" s="119">
        <v>0</v>
      </c>
      <c r="D88" s="119">
        <v>6670</v>
      </c>
      <c r="E88" s="119">
        <v>100</v>
      </c>
    </row>
    <row r="89" spans="1:5" s="85" customFormat="1" ht="12.75">
      <c r="A89" s="112" t="s">
        <v>12</v>
      </c>
      <c r="B89" s="113">
        <v>110000</v>
      </c>
      <c r="C89" s="113">
        <v>0</v>
      </c>
      <c r="D89" s="113">
        <v>110000</v>
      </c>
      <c r="E89" s="113">
        <v>100</v>
      </c>
    </row>
    <row r="90" spans="1:5" s="6" customFormat="1" ht="12.75">
      <c r="A90" s="114" t="s">
        <v>74</v>
      </c>
      <c r="B90" s="115">
        <v>110000</v>
      </c>
      <c r="C90" s="115">
        <v>0</v>
      </c>
      <c r="D90" s="115">
        <v>110000</v>
      </c>
      <c r="E90" s="115">
        <v>100</v>
      </c>
    </row>
    <row r="91" spans="1:5" s="82" customFormat="1" ht="12.75">
      <c r="A91" s="108" t="s">
        <v>94</v>
      </c>
      <c r="B91" s="109">
        <v>110000</v>
      </c>
      <c r="C91" s="109">
        <v>0</v>
      </c>
      <c r="D91" s="109">
        <v>110000</v>
      </c>
      <c r="E91" s="109">
        <v>100</v>
      </c>
    </row>
    <row r="92" spans="1:5" s="6" customFormat="1" ht="12.75">
      <c r="A92" s="116" t="s">
        <v>51</v>
      </c>
      <c r="B92" s="117">
        <v>110000</v>
      </c>
      <c r="C92" s="117">
        <v>0</v>
      </c>
      <c r="D92" s="117">
        <v>110000</v>
      </c>
      <c r="E92" s="117">
        <v>100</v>
      </c>
    </row>
    <row r="93" spans="1:5" s="6" customFormat="1" ht="12.75">
      <c r="A93" s="118" t="s">
        <v>49</v>
      </c>
      <c r="B93" s="119">
        <v>110000</v>
      </c>
      <c r="C93" s="119">
        <v>0</v>
      </c>
      <c r="D93" s="119">
        <v>110000</v>
      </c>
      <c r="E93" s="119">
        <v>100</v>
      </c>
    </row>
    <row r="94" spans="1:5" s="84" customFormat="1" ht="12.75">
      <c r="A94" s="110" t="s">
        <v>111</v>
      </c>
      <c r="B94" s="111">
        <v>112030</v>
      </c>
      <c r="C94" s="111">
        <v>420</v>
      </c>
      <c r="D94" s="111">
        <v>112450</v>
      </c>
      <c r="E94" s="111">
        <v>100.37</v>
      </c>
    </row>
    <row r="95" spans="1:5" s="85" customFormat="1" ht="12.75">
      <c r="A95" s="112" t="s">
        <v>13</v>
      </c>
      <c r="B95" s="113">
        <v>112030</v>
      </c>
      <c r="C95" s="113">
        <v>420</v>
      </c>
      <c r="D95" s="113">
        <v>112450</v>
      </c>
      <c r="E95" s="113">
        <v>100.37</v>
      </c>
    </row>
    <row r="96" spans="1:5" s="6" customFormat="1" ht="12.75">
      <c r="A96" s="114" t="s">
        <v>75</v>
      </c>
      <c r="B96" s="115">
        <v>112030</v>
      </c>
      <c r="C96" s="115">
        <v>420</v>
      </c>
      <c r="D96" s="115">
        <v>112450</v>
      </c>
      <c r="E96" s="115">
        <v>100.37</v>
      </c>
    </row>
    <row r="97" spans="1:5" s="82" customFormat="1" ht="12.75">
      <c r="A97" s="108" t="s">
        <v>88</v>
      </c>
      <c r="B97" s="109">
        <v>69950</v>
      </c>
      <c r="C97" s="109">
        <v>-3900</v>
      </c>
      <c r="D97" s="109">
        <v>66050</v>
      </c>
      <c r="E97" s="109">
        <v>94.42</v>
      </c>
    </row>
    <row r="98" spans="1:5" s="6" customFormat="1" ht="12.75">
      <c r="A98" s="116" t="s">
        <v>51</v>
      </c>
      <c r="B98" s="117">
        <v>69950</v>
      </c>
      <c r="C98" s="117">
        <v>-3900</v>
      </c>
      <c r="D98" s="117">
        <v>66050</v>
      </c>
      <c r="E98" s="117">
        <v>94.42</v>
      </c>
    </row>
    <row r="99" spans="1:5" s="6" customFormat="1" ht="12.75">
      <c r="A99" s="118" t="s">
        <v>50</v>
      </c>
      <c r="B99" s="119">
        <v>67700</v>
      </c>
      <c r="C99" s="119">
        <v>-2700</v>
      </c>
      <c r="D99" s="119">
        <v>65000</v>
      </c>
      <c r="E99" s="119">
        <v>96.01</v>
      </c>
    </row>
    <row r="100" spans="1:5" s="6" customFormat="1" ht="12.75">
      <c r="A100" s="118" t="s">
        <v>49</v>
      </c>
      <c r="B100" s="119">
        <v>2250</v>
      </c>
      <c r="C100" s="119">
        <v>-1200</v>
      </c>
      <c r="D100" s="119">
        <v>1050</v>
      </c>
      <c r="E100" s="119">
        <v>46.67</v>
      </c>
    </row>
    <row r="101" spans="1:5" s="82" customFormat="1" ht="12.75">
      <c r="A101" s="108" t="s">
        <v>94</v>
      </c>
      <c r="B101" s="109">
        <v>6280</v>
      </c>
      <c r="C101" s="109">
        <v>560</v>
      </c>
      <c r="D101" s="109">
        <v>6840</v>
      </c>
      <c r="E101" s="109">
        <v>108.92</v>
      </c>
    </row>
    <row r="102" spans="1:5" s="6" customFormat="1" ht="12.75">
      <c r="A102" s="116" t="s">
        <v>51</v>
      </c>
      <c r="B102" s="117">
        <v>6280</v>
      </c>
      <c r="C102" s="117">
        <v>560</v>
      </c>
      <c r="D102" s="117">
        <v>6840</v>
      </c>
      <c r="E102" s="117">
        <v>108.92</v>
      </c>
    </row>
    <row r="103" spans="1:5" s="6" customFormat="1" ht="12.75">
      <c r="A103" s="118" t="s">
        <v>50</v>
      </c>
      <c r="B103" s="119">
        <v>5980</v>
      </c>
      <c r="C103" s="119">
        <v>680</v>
      </c>
      <c r="D103" s="119">
        <v>6660</v>
      </c>
      <c r="E103" s="119">
        <v>111.37</v>
      </c>
    </row>
    <row r="104" spans="1:5" s="6" customFormat="1" ht="12.75">
      <c r="A104" s="118" t="s">
        <v>49</v>
      </c>
      <c r="B104" s="119">
        <v>300</v>
      </c>
      <c r="C104" s="119">
        <v>-120</v>
      </c>
      <c r="D104" s="119">
        <v>180</v>
      </c>
      <c r="E104" s="119">
        <v>60</v>
      </c>
    </row>
    <row r="105" spans="1:5" s="82" customFormat="1" ht="12.75">
      <c r="A105" s="108" t="s">
        <v>95</v>
      </c>
      <c r="B105" s="109">
        <v>35800</v>
      </c>
      <c r="C105" s="109">
        <v>3760</v>
      </c>
      <c r="D105" s="109">
        <v>39560</v>
      </c>
      <c r="E105" s="109">
        <v>110.5</v>
      </c>
    </row>
    <row r="106" spans="1:5" s="6" customFormat="1" ht="12.75">
      <c r="A106" s="116" t="s">
        <v>51</v>
      </c>
      <c r="B106" s="117">
        <v>35800</v>
      </c>
      <c r="C106" s="117">
        <v>3760</v>
      </c>
      <c r="D106" s="117">
        <v>39560</v>
      </c>
      <c r="E106" s="117">
        <v>110.5</v>
      </c>
    </row>
    <row r="107" spans="1:5" s="6" customFormat="1" ht="12.75">
      <c r="A107" s="118" t="s">
        <v>50</v>
      </c>
      <c r="B107" s="119">
        <v>34400</v>
      </c>
      <c r="C107" s="119">
        <v>3900</v>
      </c>
      <c r="D107" s="119">
        <v>38300</v>
      </c>
      <c r="E107" s="119">
        <v>111.34</v>
      </c>
    </row>
    <row r="108" spans="1:5" s="6" customFormat="1" ht="12.75">
      <c r="A108" s="118" t="s">
        <v>49</v>
      </c>
      <c r="B108" s="119">
        <v>1400</v>
      </c>
      <c r="C108" s="119">
        <v>-140</v>
      </c>
      <c r="D108" s="119">
        <v>1260</v>
      </c>
      <c r="E108" s="119">
        <v>90</v>
      </c>
    </row>
    <row r="109" spans="1:5" s="84" customFormat="1" ht="12.75">
      <c r="A109" s="110" t="s">
        <v>112</v>
      </c>
      <c r="B109" s="111">
        <v>2231600</v>
      </c>
      <c r="C109" s="111">
        <v>129000</v>
      </c>
      <c r="D109" s="111">
        <v>2360600</v>
      </c>
      <c r="E109" s="111">
        <v>105.78</v>
      </c>
    </row>
    <row r="110" spans="1:5" s="85" customFormat="1" ht="12.75">
      <c r="A110" s="112" t="s">
        <v>14</v>
      </c>
      <c r="B110" s="113">
        <v>2231600</v>
      </c>
      <c r="C110" s="113">
        <v>129000</v>
      </c>
      <c r="D110" s="113">
        <v>2360600</v>
      </c>
      <c r="E110" s="113">
        <v>105.78</v>
      </c>
    </row>
    <row r="111" spans="1:5" s="6" customFormat="1" ht="12.75">
      <c r="A111" s="114" t="s">
        <v>74</v>
      </c>
      <c r="B111" s="115">
        <v>2231600</v>
      </c>
      <c r="C111" s="115">
        <v>129000</v>
      </c>
      <c r="D111" s="115">
        <v>2360600</v>
      </c>
      <c r="E111" s="115">
        <v>105.78</v>
      </c>
    </row>
    <row r="112" spans="1:5" s="82" customFormat="1" ht="12.75">
      <c r="A112" s="108" t="s">
        <v>94</v>
      </c>
      <c r="B112" s="109">
        <v>2231600</v>
      </c>
      <c r="C112" s="109">
        <v>129000</v>
      </c>
      <c r="D112" s="109">
        <v>2360600</v>
      </c>
      <c r="E112" s="109">
        <v>105.78</v>
      </c>
    </row>
    <row r="113" spans="1:5" s="6" customFormat="1" ht="12.75">
      <c r="A113" s="116" t="s">
        <v>51</v>
      </c>
      <c r="B113" s="117">
        <v>2231600</v>
      </c>
      <c r="C113" s="117">
        <v>129000</v>
      </c>
      <c r="D113" s="117">
        <v>2360600</v>
      </c>
      <c r="E113" s="117">
        <v>105.78</v>
      </c>
    </row>
    <row r="114" spans="1:5" s="6" customFormat="1" ht="12.75">
      <c r="A114" s="118" t="s">
        <v>50</v>
      </c>
      <c r="B114" s="119">
        <v>2187000</v>
      </c>
      <c r="C114" s="119">
        <v>121000</v>
      </c>
      <c r="D114" s="119">
        <v>2308000</v>
      </c>
      <c r="E114" s="119">
        <v>105.53</v>
      </c>
    </row>
    <row r="115" spans="1:5" s="6" customFormat="1" ht="12.75">
      <c r="A115" s="118" t="s">
        <v>49</v>
      </c>
      <c r="B115" s="119">
        <v>44100</v>
      </c>
      <c r="C115" s="119">
        <v>8500</v>
      </c>
      <c r="D115" s="119">
        <v>52600</v>
      </c>
      <c r="E115" s="119">
        <v>119.27</v>
      </c>
    </row>
    <row r="116" spans="1:5" s="6" customFormat="1" ht="12.75">
      <c r="A116" s="118" t="s">
        <v>48</v>
      </c>
      <c r="B116" s="119">
        <v>500</v>
      </c>
      <c r="C116" s="119">
        <v>-500</v>
      </c>
      <c r="D116" s="119">
        <v>0</v>
      </c>
      <c r="E116" s="119">
        <v>0</v>
      </c>
    </row>
  </sheetData>
  <mergeCells count="1">
    <mergeCell ref="A1:E2"/>
  </mergeCells>
  <pageMargins left="0.23622047244094491" right="0.23622047244094491" top="0.35433070866141736" bottom="0.35433070866141736" header="0.31496062992125984" footer="0.23622047244094491"/>
  <pageSetup paperSize="9" scale="81" fitToHeight="0" orientation="portrait" horizontalDpi="360" verticalDpi="360" r:id="rId1"/>
  <headerFooter>
    <oddFooter>&amp;C&amp;P</oddFooter>
  </headerFooter>
  <rowBreaks count="2" manualBreakCount="2">
    <brk id="50" max="4" man="1"/>
    <brk id="93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4</vt:i4>
      </vt:variant>
      <vt:variant>
        <vt:lpstr>Imenovani rasponi</vt:lpstr>
      </vt:variant>
      <vt:variant>
        <vt:i4>5</vt:i4>
      </vt:variant>
    </vt:vector>
  </HeadingPairs>
  <TitlesOfParts>
    <vt:vector size="9" baseType="lpstr">
      <vt:lpstr> Sažetak</vt:lpstr>
      <vt:lpstr> Račun prihoda i rashoda</vt:lpstr>
      <vt:lpstr> Račun financiranja</vt:lpstr>
      <vt:lpstr>posebni dio</vt:lpstr>
      <vt:lpstr>'posebni dio'!Ispis_naslova</vt:lpstr>
      <vt:lpstr>' Račun financiranja'!Podrucje_ispisa</vt:lpstr>
      <vt:lpstr>' Račun prihoda i rashoda'!Podrucje_ispisa</vt:lpstr>
      <vt:lpstr>' Sažetak'!Podrucje_ispisa</vt:lpstr>
      <vt:lpstr>'posebni dio'!Podrucje_ispisa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II. POSEBNI DIO KONSOLIDIRANOG PRORAČUNA ZA 2024. GODINU</dc:title>
  <dc:creator>Valentina MD</dc:creator>
  <cp:lastModifiedBy>Miranda Cetinjanin</cp:lastModifiedBy>
  <cp:lastPrinted>2025-11-21T09:21:13Z</cp:lastPrinted>
  <dcterms:created xsi:type="dcterms:W3CDTF">2024-11-19T21:26:54Z</dcterms:created>
  <dcterms:modified xsi:type="dcterms:W3CDTF">2025-11-26T13:31:23Z</dcterms:modified>
</cp:coreProperties>
</file>