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anda\Desktop\1-6.-2025\"/>
    </mc:Choice>
  </mc:AlternateContent>
  <xr:revisionPtr revIDLastSave="0" documentId="13_ncr:1_{F1F4D464-9C6E-43A5-A499-58240473001B}" xr6:coauthVersionLast="37" xr6:coauthVersionMax="47" xr10:uidLastSave="{00000000-0000-0000-0000-000000000000}"/>
  <bookViews>
    <workbookView xWindow="0" yWindow="0" windowWidth="28800" windowHeight="12105" firstSheet="2" activeTab="6" xr2:uid="{00000000-000D-0000-FFFF-FFFF00000000}"/>
  </bookViews>
  <sheets>
    <sheet name="SAŽETAK" sheetId="8" r:id="rId1"/>
    <sheet name=" Račun prihoda i rashoda" sheetId="7" r:id="rId2"/>
    <sheet name="Rashodi i prihodi prema izvoru" sheetId="6" r:id="rId3"/>
    <sheet name="RASHODI PREMA FUNK. KLASI" sheetId="5" r:id="rId4"/>
    <sheet name="Račun financiranja " sheetId="3" r:id="rId5"/>
    <sheet name="Račun fin prema izvorima f" sheetId="4" r:id="rId6"/>
    <sheet name="POSEBNI DIO" sheetId="1" r:id="rId7"/>
  </sheets>
  <definedNames>
    <definedName name="_xlnm.Print_Titles" localSheetId="1">' Račun prihoda i rashoda'!$4:$5</definedName>
    <definedName name="_xlnm.Print_Titles" localSheetId="6">'POSEBNI DIO'!$3:$4</definedName>
    <definedName name="_xlnm.Print_Area" localSheetId="1">' Račun prihoda i rashoda'!$A$1:$G$90</definedName>
    <definedName name="_xlnm.Print_Area" localSheetId="6">'POSEBNI DIO'!$A$1:$G$220</definedName>
    <definedName name="_xlnm.Print_Area" localSheetId="4">'Račun financiranja '!$A$1:$H$8</definedName>
    <definedName name="_xlnm.Print_Area" localSheetId="2">'Rashodi i prihodi prema izvoru'!$A$1:$G$26</definedName>
    <definedName name="_xlnm.Print_Area" localSheetId="3">'RASHODI PREMA FUNK. KLASI'!$A$1:$G$10</definedName>
    <definedName name="_xlnm.Print_Area" localSheetId="0">SAŽETAK!$A$1:$G$22</definedName>
  </definedNames>
  <calcPr calcId="179021"/>
</workbook>
</file>

<file path=xl/calcChain.xml><?xml version="1.0" encoding="utf-8"?>
<calcChain xmlns="http://schemas.openxmlformats.org/spreadsheetml/2006/main">
  <c r="B22" i="8" l="1"/>
  <c r="G21" i="8" l="1"/>
  <c r="F21" i="8"/>
  <c r="G20" i="8"/>
  <c r="F20" i="8"/>
  <c r="G19" i="8"/>
  <c r="F19" i="8"/>
  <c r="F13" i="8"/>
  <c r="G10" i="8"/>
  <c r="F10" i="8"/>
  <c r="E13" i="8"/>
  <c r="G13" i="8" s="1"/>
  <c r="D13" i="8"/>
  <c r="C13" i="8"/>
  <c r="E12" i="8"/>
  <c r="G12" i="8" s="1"/>
  <c r="D12" i="8"/>
  <c r="C12" i="8"/>
  <c r="E11" i="8"/>
  <c r="C11" i="8"/>
  <c r="E10" i="8"/>
  <c r="E8" i="8" s="1"/>
  <c r="D10" i="8"/>
  <c r="C10" i="8"/>
  <c r="E9" i="8"/>
  <c r="D9" i="8"/>
  <c r="D8" i="8" s="1"/>
  <c r="G8" i="8" s="1"/>
  <c r="C9" i="8"/>
  <c r="C8" i="8" s="1"/>
  <c r="C14" i="8" s="1"/>
  <c r="B13" i="8"/>
  <c r="B12" i="8"/>
  <c r="B10" i="8"/>
  <c r="B9" i="8"/>
  <c r="F9" i="8" s="1"/>
  <c r="E22" i="8"/>
  <c r="G22" i="8" s="1"/>
  <c r="C22" i="8"/>
  <c r="F6" i="7"/>
  <c r="G6" i="7"/>
  <c r="F7" i="7"/>
  <c r="G7" i="7"/>
  <c r="F8" i="7"/>
  <c r="G8" i="7"/>
  <c r="F9" i="7"/>
  <c r="G9" i="7"/>
  <c r="F10" i="7"/>
  <c r="G10" i="7"/>
  <c r="F11" i="7"/>
  <c r="G11" i="7"/>
  <c r="F12" i="7"/>
  <c r="G12" i="7"/>
  <c r="F13" i="7"/>
  <c r="G13" i="7"/>
  <c r="F14" i="7"/>
  <c r="G14" i="7"/>
  <c r="F15" i="7"/>
  <c r="G15" i="7"/>
  <c r="F16" i="7"/>
  <c r="G16" i="7"/>
  <c r="F17" i="7"/>
  <c r="G17" i="7"/>
  <c r="F18" i="7"/>
  <c r="G18" i="7"/>
  <c r="F19" i="7"/>
  <c r="G19" i="7"/>
  <c r="F20" i="7"/>
  <c r="G20" i="7"/>
  <c r="F21" i="7"/>
  <c r="G21" i="7"/>
  <c r="F22" i="7"/>
  <c r="G22" i="7"/>
  <c r="F23" i="7"/>
  <c r="G23" i="7"/>
  <c r="F24" i="7"/>
  <c r="G24" i="7"/>
  <c r="F25" i="7"/>
  <c r="G25" i="7"/>
  <c r="F26" i="7"/>
  <c r="G26" i="7"/>
  <c r="F27" i="7"/>
  <c r="G27" i="7"/>
  <c r="F28" i="7"/>
  <c r="G28" i="7"/>
  <c r="F29" i="7"/>
  <c r="G29" i="7"/>
  <c r="F30" i="7"/>
  <c r="G30" i="7"/>
  <c r="F31" i="7"/>
  <c r="G31" i="7"/>
  <c r="F32" i="7"/>
  <c r="G32" i="7"/>
  <c r="F33" i="7"/>
  <c r="G33" i="7"/>
  <c r="F34" i="7"/>
  <c r="G34" i="7"/>
  <c r="F35" i="7"/>
  <c r="G35" i="7"/>
  <c r="F36" i="7"/>
  <c r="G36" i="7"/>
  <c r="F37" i="7"/>
  <c r="G37" i="7"/>
  <c r="F38" i="7"/>
  <c r="G38" i="7"/>
  <c r="F39" i="7"/>
  <c r="G39" i="7"/>
  <c r="F40" i="7"/>
  <c r="G40" i="7"/>
  <c r="F41" i="7"/>
  <c r="G41" i="7"/>
  <c r="F42" i="7"/>
  <c r="G42" i="7"/>
  <c r="F43" i="7"/>
  <c r="G43" i="7"/>
  <c r="F44" i="7"/>
  <c r="G44" i="7"/>
  <c r="F45" i="7"/>
  <c r="G45" i="7"/>
  <c r="F46" i="7"/>
  <c r="G46" i="7"/>
  <c r="F47" i="7"/>
  <c r="G47" i="7"/>
  <c r="F48" i="7"/>
  <c r="G48" i="7"/>
  <c r="F49" i="7"/>
  <c r="G49" i="7"/>
  <c r="F50" i="7"/>
  <c r="G50" i="7"/>
  <c r="F51" i="7"/>
  <c r="G51" i="7"/>
  <c r="F52" i="7"/>
  <c r="G52" i="7"/>
  <c r="F53" i="7"/>
  <c r="G53" i="7"/>
  <c r="F54" i="7"/>
  <c r="G54" i="7"/>
  <c r="F55" i="7"/>
  <c r="G55" i="7"/>
  <c r="F56" i="7"/>
  <c r="G56" i="7"/>
  <c r="F57" i="7"/>
  <c r="G57" i="7"/>
  <c r="F58" i="7"/>
  <c r="G58" i="7"/>
  <c r="F59" i="7"/>
  <c r="G59" i="7"/>
  <c r="F60" i="7"/>
  <c r="G60" i="7"/>
  <c r="F61" i="7"/>
  <c r="G61" i="7"/>
  <c r="F62" i="7"/>
  <c r="G62" i="7"/>
  <c r="F63" i="7"/>
  <c r="G63" i="7"/>
  <c r="F64" i="7"/>
  <c r="G64" i="7"/>
  <c r="F65" i="7"/>
  <c r="G65" i="7"/>
  <c r="F66" i="7"/>
  <c r="G66" i="7"/>
  <c r="F67" i="7"/>
  <c r="G67" i="7"/>
  <c r="F68" i="7"/>
  <c r="G68" i="7"/>
  <c r="F69" i="7"/>
  <c r="G69" i="7"/>
  <c r="F70" i="7"/>
  <c r="G70" i="7"/>
  <c r="F71" i="7"/>
  <c r="G71" i="7"/>
  <c r="F72" i="7"/>
  <c r="G72" i="7"/>
  <c r="F73" i="7"/>
  <c r="G73" i="7"/>
  <c r="F74" i="7"/>
  <c r="G74" i="7"/>
  <c r="F75" i="7"/>
  <c r="G75" i="7"/>
  <c r="F76" i="7"/>
  <c r="G76" i="7"/>
  <c r="F77" i="7"/>
  <c r="G77" i="7"/>
  <c r="F78" i="7"/>
  <c r="G78" i="7"/>
  <c r="F79" i="7"/>
  <c r="G79" i="7"/>
  <c r="F80" i="7"/>
  <c r="G80" i="7"/>
  <c r="F81" i="7"/>
  <c r="G81" i="7"/>
  <c r="F82" i="7"/>
  <c r="G82" i="7"/>
  <c r="F83" i="7"/>
  <c r="G83" i="7"/>
  <c r="F84" i="7"/>
  <c r="G84" i="7"/>
  <c r="F85" i="7"/>
  <c r="G85" i="7"/>
  <c r="F86" i="7"/>
  <c r="G86" i="7"/>
  <c r="F87" i="7"/>
  <c r="G87" i="7"/>
  <c r="F88" i="7"/>
  <c r="G88" i="7"/>
  <c r="F89" i="7"/>
  <c r="G89" i="7"/>
  <c r="F90" i="7"/>
  <c r="G90" i="7"/>
  <c r="G26" i="6"/>
  <c r="F26" i="6"/>
  <c r="G25" i="6"/>
  <c r="F25" i="6"/>
  <c r="G24" i="6"/>
  <c r="F24" i="6"/>
  <c r="G23" i="6"/>
  <c r="F23" i="6"/>
  <c r="G22" i="6"/>
  <c r="F22" i="6"/>
  <c r="G21" i="6"/>
  <c r="F21" i="6"/>
  <c r="G20" i="6"/>
  <c r="F20" i="6"/>
  <c r="G19" i="6"/>
  <c r="F19" i="6"/>
  <c r="G18" i="6"/>
  <c r="F18" i="6"/>
  <c r="G17" i="6"/>
  <c r="F17" i="6"/>
  <c r="G16" i="6"/>
  <c r="F16" i="6"/>
  <c r="G15" i="6"/>
  <c r="F15" i="6"/>
  <c r="G14" i="6"/>
  <c r="F14" i="6"/>
  <c r="G13" i="6"/>
  <c r="F13" i="6"/>
  <c r="G12" i="6"/>
  <c r="F12" i="6"/>
  <c r="G11" i="6"/>
  <c r="F11" i="6"/>
  <c r="G10" i="6"/>
  <c r="F10" i="6"/>
  <c r="G9" i="6"/>
  <c r="F9" i="6"/>
  <c r="G8" i="6"/>
  <c r="F8" i="6"/>
  <c r="G7" i="6"/>
  <c r="F7" i="6"/>
  <c r="G6" i="6"/>
  <c r="F6" i="6"/>
  <c r="G5" i="6"/>
  <c r="F5" i="6"/>
  <c r="G10" i="5"/>
  <c r="F10" i="5"/>
  <c r="G9" i="5"/>
  <c r="F9" i="5"/>
  <c r="G8" i="5"/>
  <c r="F8" i="5"/>
  <c r="G7" i="5"/>
  <c r="F7" i="5"/>
  <c r="G6" i="5"/>
  <c r="F6" i="5"/>
  <c r="G5" i="5"/>
  <c r="F5" i="5"/>
  <c r="F8" i="8" l="1"/>
  <c r="G11" i="8"/>
  <c r="B8" i="8"/>
  <c r="D11" i="8"/>
  <c r="D14" i="8"/>
  <c r="F12" i="8"/>
  <c r="F22" i="8"/>
  <c r="B11" i="8"/>
  <c r="B14" i="8" s="1"/>
  <c r="E14" i="8"/>
  <c r="G9" i="8"/>
  <c r="G14" i="8" l="1"/>
  <c r="F14" i="8"/>
  <c r="F11" i="8"/>
  <c r="G220" i="1" l="1"/>
  <c r="F220" i="1"/>
  <c r="G219" i="1"/>
  <c r="F219" i="1"/>
  <c r="G218" i="1"/>
  <c r="F218" i="1"/>
  <c r="G217" i="1"/>
  <c r="F217" i="1"/>
  <c r="G216" i="1"/>
  <c r="F216" i="1"/>
  <c r="G215" i="1"/>
  <c r="F215" i="1"/>
  <c r="G214" i="1"/>
  <c r="F214" i="1"/>
  <c r="G213" i="1"/>
  <c r="F213" i="1"/>
  <c r="G212" i="1"/>
  <c r="F212" i="1"/>
  <c r="G211" i="1"/>
  <c r="F211" i="1"/>
  <c r="G210" i="1"/>
  <c r="F210" i="1"/>
  <c r="G209" i="1"/>
  <c r="F209" i="1"/>
  <c r="G208" i="1"/>
  <c r="F208" i="1"/>
  <c r="G207" i="1"/>
  <c r="F207" i="1"/>
  <c r="G206" i="1"/>
  <c r="F206" i="1"/>
  <c r="G205" i="1"/>
  <c r="F205" i="1"/>
  <c r="G204" i="1"/>
  <c r="F204" i="1"/>
  <c r="G203" i="1"/>
  <c r="F203" i="1"/>
  <c r="G202" i="1"/>
  <c r="F202" i="1"/>
  <c r="G201" i="1"/>
  <c r="F201" i="1"/>
  <c r="G200" i="1"/>
  <c r="F200" i="1"/>
  <c r="G199" i="1"/>
  <c r="F199" i="1"/>
  <c r="G198" i="1"/>
  <c r="F198" i="1"/>
  <c r="G197" i="1"/>
  <c r="F197" i="1"/>
  <c r="G196" i="1"/>
  <c r="F196" i="1"/>
  <c r="G195" i="1"/>
  <c r="F195" i="1"/>
  <c r="G194" i="1"/>
  <c r="F194" i="1"/>
  <c r="G193" i="1"/>
  <c r="F193" i="1"/>
  <c r="G192" i="1"/>
  <c r="F192" i="1"/>
  <c r="G191" i="1"/>
  <c r="F191" i="1"/>
  <c r="G190" i="1"/>
  <c r="F190" i="1"/>
  <c r="G189" i="1"/>
  <c r="F189" i="1"/>
  <c r="G188" i="1"/>
  <c r="F188" i="1"/>
  <c r="G187" i="1"/>
  <c r="F187" i="1"/>
  <c r="G186" i="1"/>
  <c r="F186" i="1"/>
  <c r="G185" i="1"/>
  <c r="F185" i="1"/>
  <c r="G184" i="1"/>
  <c r="F184" i="1"/>
  <c r="G183" i="1"/>
  <c r="F183" i="1"/>
  <c r="G182" i="1"/>
  <c r="F182" i="1"/>
  <c r="G181" i="1"/>
  <c r="F181" i="1"/>
  <c r="G180" i="1"/>
  <c r="F180" i="1"/>
  <c r="G179" i="1"/>
  <c r="F179" i="1"/>
  <c r="G178" i="1"/>
  <c r="F178" i="1"/>
  <c r="G177" i="1"/>
  <c r="F177" i="1"/>
  <c r="G176" i="1"/>
  <c r="F176" i="1"/>
  <c r="G175" i="1"/>
  <c r="F175" i="1"/>
  <c r="G174" i="1"/>
  <c r="F174" i="1"/>
  <c r="G173" i="1"/>
  <c r="F173" i="1"/>
  <c r="G172" i="1"/>
  <c r="F172" i="1"/>
  <c r="G171" i="1"/>
  <c r="F171" i="1"/>
  <c r="G170" i="1"/>
  <c r="F170" i="1"/>
  <c r="G169" i="1"/>
  <c r="F169" i="1"/>
  <c r="G168" i="1"/>
  <c r="F168" i="1"/>
  <c r="G167" i="1"/>
  <c r="F167" i="1"/>
  <c r="G166" i="1"/>
  <c r="F166" i="1"/>
  <c r="G165" i="1"/>
  <c r="F165" i="1"/>
  <c r="G164" i="1"/>
  <c r="F164" i="1"/>
  <c r="G163" i="1"/>
  <c r="F163" i="1"/>
  <c r="G162" i="1"/>
  <c r="F162" i="1"/>
  <c r="G161" i="1"/>
  <c r="F161" i="1"/>
  <c r="G160" i="1"/>
  <c r="F160" i="1"/>
  <c r="G159" i="1"/>
  <c r="F159" i="1"/>
  <c r="G158" i="1"/>
  <c r="F158" i="1"/>
  <c r="G157" i="1"/>
  <c r="F157" i="1"/>
  <c r="G156" i="1"/>
  <c r="F156" i="1"/>
  <c r="G155" i="1"/>
  <c r="F155" i="1"/>
  <c r="G154" i="1"/>
  <c r="F154" i="1"/>
  <c r="G153" i="1"/>
  <c r="F153" i="1"/>
  <c r="G152" i="1"/>
  <c r="F152" i="1"/>
  <c r="G151" i="1"/>
  <c r="F151" i="1"/>
  <c r="G150" i="1"/>
  <c r="F150" i="1"/>
  <c r="G149" i="1"/>
  <c r="F149" i="1"/>
  <c r="G148" i="1"/>
  <c r="F148" i="1"/>
  <c r="G147" i="1"/>
  <c r="F147" i="1"/>
  <c r="G146" i="1"/>
  <c r="F146" i="1"/>
  <c r="G145" i="1"/>
  <c r="F145" i="1"/>
  <c r="G144" i="1"/>
  <c r="F144" i="1"/>
  <c r="G143" i="1"/>
  <c r="F143" i="1"/>
  <c r="G142" i="1"/>
  <c r="F142" i="1"/>
  <c r="G141" i="1"/>
  <c r="F141" i="1"/>
  <c r="G140" i="1"/>
  <c r="F140" i="1"/>
  <c r="G139" i="1"/>
  <c r="F139" i="1"/>
  <c r="G138" i="1"/>
  <c r="F138" i="1"/>
  <c r="G137" i="1"/>
  <c r="F137" i="1"/>
  <c r="G136" i="1"/>
  <c r="F136" i="1"/>
  <c r="G135" i="1"/>
  <c r="F135" i="1"/>
  <c r="G134" i="1"/>
  <c r="F134" i="1"/>
  <c r="G133" i="1"/>
  <c r="F133" i="1"/>
  <c r="G132" i="1"/>
  <c r="F132" i="1"/>
  <c r="G131" i="1"/>
  <c r="F131" i="1"/>
  <c r="G130" i="1"/>
  <c r="F130" i="1"/>
  <c r="G129" i="1"/>
  <c r="F129" i="1"/>
  <c r="G128" i="1"/>
  <c r="F128" i="1"/>
  <c r="G127" i="1"/>
  <c r="F127" i="1"/>
  <c r="G126" i="1"/>
  <c r="F126" i="1"/>
  <c r="G125" i="1"/>
  <c r="F125" i="1"/>
  <c r="G124" i="1"/>
  <c r="F124" i="1"/>
  <c r="G123" i="1"/>
  <c r="F123" i="1"/>
  <c r="G122" i="1"/>
  <c r="F122" i="1"/>
  <c r="G121" i="1"/>
  <c r="F121" i="1"/>
  <c r="G120" i="1"/>
  <c r="F120" i="1"/>
  <c r="G119" i="1"/>
  <c r="F119" i="1"/>
  <c r="G118" i="1"/>
  <c r="F118" i="1"/>
  <c r="G117" i="1"/>
  <c r="F117" i="1"/>
  <c r="G116" i="1"/>
  <c r="F116" i="1"/>
  <c r="G115" i="1"/>
  <c r="F115" i="1"/>
  <c r="G114" i="1"/>
  <c r="F114" i="1"/>
  <c r="G113" i="1"/>
  <c r="F113" i="1"/>
  <c r="G112" i="1"/>
  <c r="F112" i="1"/>
  <c r="G111" i="1"/>
  <c r="F111" i="1"/>
  <c r="G110" i="1"/>
  <c r="F110" i="1"/>
  <c r="G109" i="1"/>
  <c r="F109" i="1"/>
  <c r="G108" i="1"/>
  <c r="F108" i="1"/>
  <c r="G107" i="1"/>
  <c r="F107" i="1"/>
  <c r="G106" i="1"/>
  <c r="F106" i="1"/>
  <c r="G105" i="1"/>
  <c r="F105" i="1"/>
  <c r="G104" i="1"/>
  <c r="F104" i="1"/>
  <c r="G103" i="1"/>
  <c r="F103" i="1"/>
  <c r="G102" i="1"/>
  <c r="F102" i="1"/>
  <c r="G101" i="1"/>
  <c r="F101" i="1"/>
  <c r="G100" i="1"/>
  <c r="F100" i="1"/>
  <c r="G99" i="1"/>
  <c r="F99" i="1"/>
  <c r="G98" i="1"/>
  <c r="F98" i="1"/>
  <c r="G97" i="1"/>
  <c r="F97" i="1"/>
  <c r="G96" i="1"/>
  <c r="F96" i="1"/>
  <c r="G95" i="1"/>
  <c r="F95" i="1"/>
  <c r="G94" i="1"/>
  <c r="F94" i="1"/>
  <c r="G93" i="1"/>
  <c r="F93" i="1"/>
  <c r="G92" i="1"/>
  <c r="F92" i="1"/>
  <c r="G91" i="1"/>
  <c r="F91" i="1"/>
  <c r="G90" i="1"/>
  <c r="F90" i="1"/>
  <c r="G89" i="1"/>
  <c r="F89" i="1"/>
  <c r="G88" i="1"/>
  <c r="F88" i="1"/>
  <c r="G87" i="1"/>
  <c r="F87" i="1"/>
  <c r="G86" i="1"/>
  <c r="F86" i="1"/>
  <c r="G85" i="1"/>
  <c r="F85" i="1"/>
  <c r="G84" i="1"/>
  <c r="F84" i="1"/>
  <c r="G83" i="1"/>
  <c r="F83" i="1"/>
  <c r="G82" i="1"/>
  <c r="F82" i="1"/>
  <c r="G81" i="1"/>
  <c r="F81" i="1"/>
  <c r="G80" i="1"/>
  <c r="F80" i="1"/>
  <c r="G79" i="1"/>
  <c r="F79" i="1"/>
  <c r="G78" i="1"/>
  <c r="F78" i="1"/>
  <c r="G77" i="1"/>
  <c r="F77" i="1"/>
  <c r="G76" i="1"/>
  <c r="F76" i="1"/>
  <c r="G75" i="1"/>
  <c r="F75" i="1"/>
  <c r="G74" i="1"/>
  <c r="F74" i="1"/>
  <c r="G73" i="1"/>
  <c r="F73" i="1"/>
  <c r="G72" i="1"/>
  <c r="F72" i="1"/>
  <c r="G71" i="1"/>
  <c r="F71" i="1"/>
  <c r="G70" i="1"/>
  <c r="F70" i="1"/>
  <c r="G69" i="1"/>
  <c r="F69" i="1"/>
  <c r="G68" i="1"/>
  <c r="F68" i="1"/>
  <c r="G67" i="1"/>
  <c r="F67" i="1"/>
  <c r="G66" i="1"/>
  <c r="F66" i="1"/>
  <c r="G65" i="1"/>
  <c r="F65" i="1"/>
  <c r="G64" i="1"/>
  <c r="F64" i="1"/>
  <c r="G63" i="1"/>
  <c r="F63" i="1"/>
  <c r="G62" i="1"/>
  <c r="F62" i="1"/>
  <c r="G61" i="1"/>
  <c r="F61" i="1"/>
  <c r="G60" i="1"/>
  <c r="F60" i="1"/>
  <c r="G59" i="1"/>
  <c r="F59" i="1"/>
  <c r="G58" i="1"/>
  <c r="F58" i="1"/>
  <c r="G57" i="1"/>
  <c r="F57" i="1"/>
  <c r="G56" i="1"/>
  <c r="F56" i="1"/>
  <c r="G55" i="1"/>
  <c r="F55" i="1"/>
  <c r="G54" i="1"/>
  <c r="F54" i="1"/>
  <c r="G53" i="1"/>
  <c r="F53" i="1"/>
  <c r="G52" i="1"/>
  <c r="F52" i="1"/>
  <c r="G51" i="1"/>
  <c r="F51" i="1"/>
  <c r="G50" i="1"/>
  <c r="F50" i="1"/>
  <c r="G49" i="1"/>
  <c r="F49" i="1"/>
  <c r="G48" i="1"/>
  <c r="F48" i="1"/>
  <c r="G47" i="1"/>
  <c r="F47" i="1"/>
  <c r="G46" i="1"/>
  <c r="F46" i="1"/>
  <c r="G45" i="1"/>
  <c r="F45" i="1"/>
  <c r="G44" i="1"/>
  <c r="F44" i="1"/>
  <c r="G43" i="1"/>
  <c r="F43" i="1"/>
  <c r="G42" i="1"/>
  <c r="F42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G32" i="1"/>
  <c r="F32" i="1"/>
  <c r="G31" i="1"/>
  <c r="F31" i="1"/>
  <c r="G30" i="1"/>
  <c r="F30" i="1"/>
  <c r="G29" i="1"/>
  <c r="F29" i="1"/>
  <c r="G28" i="1"/>
  <c r="F28" i="1"/>
  <c r="G27" i="1"/>
  <c r="F27" i="1"/>
  <c r="G26" i="1"/>
  <c r="F26" i="1"/>
  <c r="G25" i="1"/>
  <c r="F25" i="1"/>
  <c r="G24" i="1"/>
  <c r="F24" i="1"/>
  <c r="G23" i="1"/>
  <c r="F23" i="1"/>
  <c r="G22" i="1"/>
  <c r="F22" i="1"/>
  <c r="G21" i="1"/>
  <c r="F21" i="1"/>
  <c r="G20" i="1"/>
  <c r="F20" i="1"/>
  <c r="G19" i="1"/>
  <c r="F19" i="1"/>
  <c r="G18" i="1"/>
  <c r="F18" i="1"/>
  <c r="G17" i="1"/>
  <c r="F17" i="1"/>
  <c r="G16" i="1"/>
  <c r="F16" i="1"/>
  <c r="G15" i="1"/>
  <c r="F15" i="1"/>
  <c r="G14" i="1"/>
  <c r="F14" i="1"/>
  <c r="G13" i="1"/>
  <c r="F13" i="1"/>
  <c r="G12" i="1"/>
  <c r="F12" i="1"/>
  <c r="G11" i="1"/>
  <c r="F11" i="1"/>
  <c r="G10" i="1"/>
  <c r="F10" i="1"/>
  <c r="G9" i="1"/>
  <c r="F9" i="1"/>
  <c r="G8" i="1"/>
  <c r="F8" i="1"/>
  <c r="G7" i="1"/>
  <c r="F7" i="1"/>
  <c r="G6" i="1"/>
  <c r="F6" i="1"/>
</calcChain>
</file>

<file path=xl/sharedStrings.xml><?xml version="1.0" encoding="utf-8"?>
<sst xmlns="http://schemas.openxmlformats.org/spreadsheetml/2006/main" count="422" uniqueCount="166">
  <si>
    <t>Oznaka</t>
  </si>
  <si>
    <t>SVEUKUPNO</t>
  </si>
  <si>
    <t>121 Zakonski standardi javnih ustanova OŠ</t>
  </si>
  <si>
    <t>A100034 Odgojnoobrazovno, administrativno i tehničko osoblje</t>
  </si>
  <si>
    <t>Funk. kl.: 0912 Osnovno obrazovanje</t>
  </si>
  <si>
    <t>05 Pomoći</t>
  </si>
  <si>
    <t>3 Rashodi poslovanja</t>
  </si>
  <si>
    <t>32 Materijalni rashodi</t>
  </si>
  <si>
    <t>3211 Službena putovanja</t>
  </si>
  <si>
    <t>3213 Stručno usavršavanje zaposlenika</t>
  </si>
  <si>
    <t>3214 Ostale naknade troškova zaposlenima</t>
  </si>
  <si>
    <t>3221 Uredski materijal i ostali materijalni rashodi</t>
  </si>
  <si>
    <t>3223 Energija</t>
  </si>
  <si>
    <t>3224 Materijal i dijelovi za tekuće i investicijsko održavanje</t>
  </si>
  <si>
    <t>3225 Sitni inventar i auto gume</t>
  </si>
  <si>
    <t>3227 Službena, radna i zaštitna odjeća i obuća</t>
  </si>
  <si>
    <t>3231 Usluge telefona, pošte i prijevoza</t>
  </si>
  <si>
    <t>3232 Usluge tekućeg i investicijskog održavanja</t>
  </si>
  <si>
    <t>3233 Usluge promidžbe i informiranja</t>
  </si>
  <si>
    <t>3234 Komunalne usluge</t>
  </si>
  <si>
    <t>3235 Zakupnine i najamnine</t>
  </si>
  <si>
    <t>3236 Zdravstvene i veterinarske usluge</t>
  </si>
  <si>
    <t>3237 Intelektualne i osobne usluge</t>
  </si>
  <si>
    <t>3238 Računalne usluge</t>
  </si>
  <si>
    <t>3239 Ostale usluge</t>
  </si>
  <si>
    <t>3292 Premije osiguranja</t>
  </si>
  <si>
    <t>3294 Članarine</t>
  </si>
  <si>
    <t>3295 Pristojbe i naknade</t>
  </si>
  <si>
    <t>3299 Ostali nespomenuti rashodi poslovanja</t>
  </si>
  <si>
    <t>34 Financijski rashodi</t>
  </si>
  <si>
    <t>3431 Bankarske usluge i usluge platnog prometa</t>
  </si>
  <si>
    <t>A100034A Odgojnoobrazovno, administrativno i tehničko osoblje - posebni dio</t>
  </si>
  <si>
    <t>A100035 Operativni plan tekućeg i investicijskog održavanja OŠ</t>
  </si>
  <si>
    <t>A100199 Prijevoz učenika OŠ</t>
  </si>
  <si>
    <t>125 Program javnih potreba iznad standarda - vlastiti prihodi</t>
  </si>
  <si>
    <t>A100042 Javne potrebe iznad standarda-vlastiti prihodi</t>
  </si>
  <si>
    <t>Funk. kl.: 0960 Dodatne usluge u obrazovanju</t>
  </si>
  <si>
    <t>03 Vlastiti prihodi</t>
  </si>
  <si>
    <t>4 Rashodi za nabavu nefinancijske imovine</t>
  </si>
  <si>
    <t>42 Rashodi za nabavu proizvedene dugotrajne imovine</t>
  </si>
  <si>
    <t>4241 Knjige</t>
  </si>
  <si>
    <t>140 Javne potrebe iznad zakonskog standarda</t>
  </si>
  <si>
    <t>A100041 Županijske javne potrebe OŠ</t>
  </si>
  <si>
    <t>01 Opći prihodi i primici</t>
  </si>
  <si>
    <t>3222 Materijal i sirovine</t>
  </si>
  <si>
    <t>3293 Reprezentacija</t>
  </si>
  <si>
    <t>45 Rashodi za dodatna ulaganja na nefinancijskoj imovini</t>
  </si>
  <si>
    <t>4511 Dodatna ulaganja na građevinskim objektima</t>
  </si>
  <si>
    <t>A100142A Prihodi od nefinancijske imovine i nadoknade štete s osnova osiguranja</t>
  </si>
  <si>
    <t>711 Prihodi od nefinancijske imovine i nadoknade štete s osnova osiguranja</t>
  </si>
  <si>
    <t>A100159 Javne potrebe iznad standarda - donacije</t>
  </si>
  <si>
    <t>611 Donacije</t>
  </si>
  <si>
    <t>38 Ostali rashodi</t>
  </si>
  <si>
    <t>4221 Uredska oprema i namještaj</t>
  </si>
  <si>
    <t>A100161 Javne potrebe iznad standarda - OSTALO</t>
  </si>
  <si>
    <t>432 PRIHODI ZA POSEBNE NAMJENE - korisnici</t>
  </si>
  <si>
    <t>31 Rashodi za zaposlene</t>
  </si>
  <si>
    <t>3111 Plaće za redovan rad</t>
  </si>
  <si>
    <t>3132 Doprinosi za obvezno zdravstveno osiguranje</t>
  </si>
  <si>
    <t>3433 Zatezne kamate</t>
  </si>
  <si>
    <t>A100162 Prijenos sredstava od nenadležnih proračuna</t>
  </si>
  <si>
    <t>503 POMOĆI IZ NENADLEŽNIH PRORAČUNA - KORISNICI</t>
  </si>
  <si>
    <t>3121 Ostali rashodi za zaposlene</t>
  </si>
  <si>
    <t>37 Naknade građanima i kućanstvima na temelju osiguranja i druge naknade</t>
  </si>
  <si>
    <t>3812 Tekuće donacije u naravi</t>
  </si>
  <si>
    <t>4222 Komunikacijska oprema</t>
  </si>
  <si>
    <t>4227 Uređaji, strojevi i oprema za ostale namjene</t>
  </si>
  <si>
    <t>4262 Ulaganja u računalne programe</t>
  </si>
  <si>
    <t>A100191 Shema školskog voća, povrća i mlijeka</t>
  </si>
  <si>
    <t>56 Fondovi EU-a</t>
  </si>
  <si>
    <t>A100212 Mjera HZZ - pripravništvo</t>
  </si>
  <si>
    <t>434 PRIHOD ZA POSEBNE NAMJENE - korisnici</t>
  </si>
  <si>
    <t>T1000107 Školska prehrana učenika (standard)</t>
  </si>
  <si>
    <t>158 Pomoćnici u nastavi OŠ i SŠ (EU projekt)</t>
  </si>
  <si>
    <t>A100128 Pomoćnici u nastavi OŠ i SŠ (EU projekt)</t>
  </si>
  <si>
    <t>3212 Naknade za prijevoz, za rad na terenu i odvojeni život</t>
  </si>
  <si>
    <t>200 MZOS- Plaće OŠ</t>
  </si>
  <si>
    <t>A200200 MZOS- Plaće OŠ</t>
  </si>
  <si>
    <t>512 Pomoći iz državnog proračuna - plaće MZOS</t>
  </si>
  <si>
    <t>PLAN
2025.</t>
  </si>
  <si>
    <t>I REBALANS
2025.</t>
  </si>
  <si>
    <t>IZVRŠENJE
01.01.-30.06.2024.</t>
  </si>
  <si>
    <t>IZVRŠENJE
01.01.-30.06.2025.</t>
  </si>
  <si>
    <t>IND.
(5/2)</t>
  </si>
  <si>
    <t>IND.
(5/4)</t>
  </si>
  <si>
    <t>II. POSEBNI DIO</t>
  </si>
  <si>
    <t>IZVJEŠTAJ PO PROGRAMSKOJ KLASIFIKACIJI</t>
  </si>
  <si>
    <t xml:space="preserve"> RAČUN FINANCIRANJA</t>
  </si>
  <si>
    <t xml:space="preserve">IZVJEŠTAJ RAČUNA FINANCIRANJA PREMA EKONOMSKOJ KLASIFIKACIJI </t>
  </si>
  <si>
    <t>BROJČANA OZNAKA I NAZIV</t>
  </si>
  <si>
    <t>Primici od financijske imovine i zaduživanja</t>
  </si>
  <si>
    <t>Izdaci za financijsku imovinu i otplate zajmova</t>
  </si>
  <si>
    <t>IZVJEŠTAJ RAČUNA FINANCIRANJA PREMA IZVORIMA FINANCIRANJA</t>
  </si>
  <si>
    <t>UKUPNO PRIMICI</t>
  </si>
  <si>
    <t xml:space="preserve">UKUPNO IZDACI </t>
  </si>
  <si>
    <t>096 Dodatne usluge u obrazovanju</t>
  </si>
  <si>
    <t>091 Predškolsko i osnovno obrazovanje</t>
  </si>
  <si>
    <t>09 OBRAZOVANJE</t>
  </si>
  <si>
    <t>0912 Osnovno obrazovanje</t>
  </si>
  <si>
    <t>0960 Dodatne usluge u obrazovanju</t>
  </si>
  <si>
    <t>IZVJEŠTAJ O RASHODIMA PREMA FUNKCIJSKOJ KLASIFIKACIJI</t>
  </si>
  <si>
    <t>SVEUKUPNO RASHODI I IZDACI</t>
  </si>
  <si>
    <t>SVEUKUPNO PRIHODI I PRIMICI I NEUTROŠENA SREDSTVA</t>
  </si>
  <si>
    <t>451 Dodatna ulaganja na građevinskim objektima</t>
  </si>
  <si>
    <t>426 Nematerijalna proizvedena imovina</t>
  </si>
  <si>
    <t>424 Knjige, umjetnička djela i ostale izložbene vrijednosti</t>
  </si>
  <si>
    <t>422 Postrojenja i oprema</t>
  </si>
  <si>
    <t>381 Tekuće donacije</t>
  </si>
  <si>
    <t>372 Ostale naknade građanima i kućanstvima iz proračuna</t>
  </si>
  <si>
    <t>343 Ostali financijski rashodi</t>
  </si>
  <si>
    <t>329 Ostali nespomenuti rashodi poslovanja</t>
  </si>
  <si>
    <t>323 Rashodi za usluge</t>
  </si>
  <si>
    <t>322 Rashodi za materijal i energiju</t>
  </si>
  <si>
    <t>321 Naknade troškova zaposlenima</t>
  </si>
  <si>
    <t>313 Doprinosi na plaće</t>
  </si>
  <si>
    <t>312 Ostali rashodi za zaposlene</t>
  </si>
  <si>
    <t>311 Plaće (Bruto)</t>
  </si>
  <si>
    <t>922 REZULTAT-VIŠAK/MANJAK</t>
  </si>
  <si>
    <t>92 Rezultat poslovanja</t>
  </si>
  <si>
    <t>9 Vlastiti izvori</t>
  </si>
  <si>
    <t>7211 Stambeni objekti</t>
  </si>
  <si>
    <t>721 Prihodi od prodaje građevinskih objekata</t>
  </si>
  <si>
    <t>72 Prihodi od prodaje proizvedene dugotrajne imovine</t>
  </si>
  <si>
    <t>7 Prihodi od prodaje nefinancijske imovine</t>
  </si>
  <si>
    <t>6712 Prihodi iz nadležnog proračuna za financiranje rashoda za nabavu nefinancijske imovine</t>
  </si>
  <si>
    <t>6711 Prihodi iz nadležnog proračuna za financiranje rashoda poslovanja</t>
  </si>
  <si>
    <t>671 Prihodi iz nadležnog proračuna za financiranje redovne djelatnosti proračunskih korisnika</t>
  </si>
  <si>
    <t>67 Prihodi iz nadležnog proračuna i od HZZO-a temeljem ugovornih obveza</t>
  </si>
  <si>
    <t>6631 Tekuće donacije</t>
  </si>
  <si>
    <t>663 Donacije od pravnih i fizičkih osoba izvan općeg proračuna i povrat donacija po protestiranim jamstvima</t>
  </si>
  <si>
    <t>6615 Prihodi od pruženih usluga</t>
  </si>
  <si>
    <t>661 Prihodi od prodaje proizvoda i robe te pruženih usluga</t>
  </si>
  <si>
    <t>66 Prihodi od prodaje proizvoda i robe te pruženih usluga i prihodi od donacija te povrati po protestiranim jamstvima</t>
  </si>
  <si>
    <t>6526 Ostali nespomenuti prihodi</t>
  </si>
  <si>
    <t>652 Prihodi po posebnim propisima</t>
  </si>
  <si>
    <t>65 Prihodi od upravnih i administrativnih pristojbi, pristojbi po posebnim propisima i naknada</t>
  </si>
  <si>
    <t>6361 Tekuće pomoći proračunskim korisnicima iz proračuna koji im nije nadležan</t>
  </si>
  <si>
    <t>636 Pomoći proračunskim korisnicima iz proračuna koji im nije nadležan</t>
  </si>
  <si>
    <t>634 Pomoći od izvanproračunskih korisnika</t>
  </si>
  <si>
    <t>63 Pomoći iz inozemstva i od subjekata unutar općeg proračuna</t>
  </si>
  <si>
    <t>6 Prihodi poslovanja</t>
  </si>
  <si>
    <t xml:space="preserve">IZVJEŠTAJ O PRIHODIMA I RASHODIMA PREMA EKONOMSKOJ KLASIFIKACIJI </t>
  </si>
  <si>
    <t xml:space="preserve"> RAČUN PRIHODA I RASHODA</t>
  </si>
  <si>
    <t>I. OPĆI DIO</t>
  </si>
  <si>
    <t>SAŽETAK  RAČUNA PRIHODA I RASHODA I  RAČUNA FINANCIRANJA</t>
  </si>
  <si>
    <t>SAŽETAK  RAČUNA PRIHODA I RASHODA</t>
  </si>
  <si>
    <t>PRIHODI UKUPNO</t>
  </si>
  <si>
    <t>6 PRIHODI POSLOVANJA</t>
  </si>
  <si>
    <t>7 PRIHODI OD PRODAJE NEFINANCIJSKE IMOVINE</t>
  </si>
  <si>
    <t>RASHODI UKUPNO</t>
  </si>
  <si>
    <t>3 RASHODI  POSLOVANJA</t>
  </si>
  <si>
    <t>4 RASHODI ZA NABAVU NEFINANCIJSKE IMOVINE</t>
  </si>
  <si>
    <t>RAZLIKA - VIŠAK MANJAK</t>
  </si>
  <si>
    <t>SAŽETAK RAČUNA FINANCIRANJA</t>
  </si>
  <si>
    <t>8 PRIMICI OD FINANCIJSKE IMOVINE I ZADUŽIVANJA</t>
  </si>
  <si>
    <t>5 IZDACI ZA FINANCIJSKU IMOVINU I OTPLATE ZAJMOVA</t>
  </si>
  <si>
    <t>RAZLIKA PRIMITAKA I IZDATAKA</t>
  </si>
  <si>
    <t>PRENESENI VIŠAK/MANJAK IZ PRETHODNE GODINE</t>
  </si>
  <si>
    <t>PRIJENOS  VIŠKA/MANJKA U SLJEDEĆE RAZDOBLJE</t>
  </si>
  <si>
    <t>SAŽETAK  RAČUNA PRIHODA I RASHODA I  RAČUNA FINANCIRANJA  može sadržavati i dodatne podatke.</t>
  </si>
  <si>
    <t>Napomena:  Iznosi u stupcu "OSTVARENJE/IZVRŠENJE N-1." preračunavaju se iz kuna u eure prema fiksnom tečaju konverzije (1 EUR=7,53450 kuna) i po pravilima za preračunavanje i zaokruživanje.</t>
  </si>
  <si>
    <t xml:space="preserve">Napomena : "N" označava razdoblje </t>
  </si>
  <si>
    <t xml:space="preserve">* Opći i posebni dio izvještaja o izvršenju proračuna sadrži samo izvorni plan ako od donošenja proračuna nije bilo izmjena i dopuna niti izvršenih preraspodjela odnosno izvorni plan i tekući plan ako je od donošenja proračuna bilo naknadno izvršenih preraspodjela.  
Opći i posebni dio izvještaja o izvršenju proračuna sadrži rebalans ako je od donošenja proračuna bilo izmjena i dopuna, odnosno rebalans i tekući plan ako je od izmjena i dopuna proračuna bilo naknadno izvršenih preraspodjela. </t>
  </si>
  <si>
    <t xml:space="preserve">** AKO Opći i Posebni dio izvještaja ne sadrži "TEKUĆI PLAN N.", "INDEKS"("OSTVARENJE/IZVRŠENJE N."/"TEKUĆI PLAN N.") iskazuje se kao "OSTVARENJE/IZVRŠENJE N."/"IZVORNI PLAN N." ODNOSNO "REBALANS N." </t>
  </si>
  <si>
    <t>IZVJEŠTAJ O POLUGODIŠNJEM IZVRŠENJU FINANCIJSKOG PLANA PRVE OSNOVNE ŠKOLE OGULIN ZA 2025. GODINU</t>
  </si>
  <si>
    <t>PRVA OSNOVNA ŠKOLA OGULIN
RAZDJEL: 003 - UPRAVNI ODJEL ZA ŠKOLSTVO; GLAVA 012 (2025. godina)
RAZDJEL: 003 - UPRAVNI ODJEL ZA DRUŠTVENE DJELATNOSTI; GLAVA  003 (2025. godina)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</si>
</sst>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indexed="8"/>
      <name val="Calibri Light"/>
      <family val="2"/>
      <charset val="238"/>
      <scheme val="major"/>
    </font>
    <font>
      <b/>
      <sz val="10"/>
      <color indexed="8"/>
      <name val="Calibri Light"/>
      <family val="2"/>
      <charset val="238"/>
      <scheme val="major"/>
    </font>
    <font>
      <b/>
      <sz val="10"/>
      <name val="Calibri Light"/>
      <family val="2"/>
      <charset val="238"/>
      <scheme val="major"/>
    </font>
    <font>
      <b/>
      <sz val="10"/>
      <color theme="1"/>
      <name val="Calibri Light"/>
      <family val="2"/>
      <charset val="238"/>
      <scheme val="major"/>
    </font>
    <font>
      <sz val="10"/>
      <color theme="1"/>
      <name val="Calibri Light"/>
      <family val="2"/>
      <charset val="238"/>
      <scheme val="major"/>
    </font>
    <font>
      <b/>
      <sz val="10"/>
      <color rgb="FF000000"/>
      <name val="Calibri Light"/>
      <family val="2"/>
      <charset val="238"/>
      <scheme val="major"/>
    </font>
    <font>
      <b/>
      <sz val="10"/>
      <color rgb="FFFFFFFF"/>
      <name val="Calibri Light"/>
      <family val="2"/>
      <charset val="238"/>
      <scheme val="major"/>
    </font>
    <font>
      <sz val="10"/>
      <color rgb="FF000000"/>
      <name val="Calibri Light"/>
      <family val="2"/>
      <charset val="238"/>
      <scheme val="major"/>
    </font>
    <font>
      <sz val="10"/>
      <color theme="0"/>
      <name val="Calibri Light"/>
      <family val="2"/>
      <charset val="238"/>
      <scheme val="maj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191970"/>
        <bgColor indexed="64"/>
      </patternFill>
    </fill>
    <fill>
      <patternFill patternType="solid">
        <fgColor rgb="FFF0E68C"/>
        <bgColor indexed="64"/>
      </patternFill>
    </fill>
    <fill>
      <patternFill patternType="solid">
        <fgColor rgb="FFADD8E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4">
    <xf numFmtId="0" fontId="0" fillId="0" borderId="0" xfId="0"/>
    <xf numFmtId="0" fontId="18" fillId="0" borderId="0" xfId="0" applyFont="1" applyAlignment="1">
      <alignment vertical="center" wrapText="1"/>
    </xf>
    <xf numFmtId="0" fontId="19" fillId="37" borderId="10" xfId="0" applyFont="1" applyFill="1" applyBorder="1" applyAlignment="1">
      <alignment horizontal="center" vertical="center" wrapText="1"/>
    </xf>
    <xf numFmtId="0" fontId="20" fillId="38" borderId="10" xfId="0" applyFont="1" applyFill="1" applyBorder="1" applyAlignment="1">
      <alignment horizontal="left" vertical="center" wrapText="1"/>
    </xf>
    <xf numFmtId="4" fontId="18" fillId="38" borderId="10" xfId="0" applyNumberFormat="1" applyFont="1" applyFill="1" applyBorder="1" applyAlignment="1">
      <alignment horizontal="right" vertical="center"/>
    </xf>
    <xf numFmtId="0" fontId="20" fillId="38" borderId="10" xfId="0" applyFont="1" applyFill="1" applyBorder="1" applyAlignment="1">
      <alignment horizontal="left" vertical="center"/>
    </xf>
    <xf numFmtId="0" fontId="20" fillId="38" borderId="10" xfId="0" applyFont="1" applyFill="1" applyBorder="1" applyAlignment="1">
      <alignment vertical="center" wrapText="1"/>
    </xf>
    <xf numFmtId="4" fontId="19" fillId="38" borderId="10" xfId="0" applyNumberFormat="1" applyFont="1" applyFill="1" applyBorder="1" applyAlignment="1">
      <alignment horizontal="right" vertical="center"/>
    </xf>
    <xf numFmtId="0" fontId="21" fillId="38" borderId="12" xfId="0" applyFont="1" applyFill="1" applyBorder="1" applyAlignment="1">
      <alignment horizontal="right" vertical="center"/>
    </xf>
    <xf numFmtId="0" fontId="19" fillId="0" borderId="10" xfId="0" quotePrefix="1" applyFont="1" applyBorder="1" applyAlignment="1">
      <alignment horizontal="center" vertical="center" wrapText="1"/>
    </xf>
    <xf numFmtId="0" fontId="19" fillId="38" borderId="10" xfId="0" applyFont="1" applyFill="1" applyBorder="1" applyAlignment="1">
      <alignment horizontal="center" vertical="center" wrapText="1"/>
    </xf>
    <xf numFmtId="3" fontId="19" fillId="37" borderId="10" xfId="0" applyNumberFormat="1" applyFont="1" applyFill="1" applyBorder="1" applyAlignment="1">
      <alignment horizontal="right"/>
    </xf>
    <xf numFmtId="0" fontId="18" fillId="38" borderId="0" xfId="0" applyFont="1" applyFill="1"/>
    <xf numFmtId="0" fontId="22" fillId="0" borderId="0" xfId="0" applyFont="1"/>
    <xf numFmtId="0" fontId="22" fillId="38" borderId="0" xfId="0" applyFont="1" applyFill="1"/>
    <xf numFmtId="0" fontId="21" fillId="38" borderId="12" xfId="0" applyFont="1" applyFill="1" applyBorder="1" applyAlignment="1">
      <alignment horizontal="center" vertical="center"/>
    </xf>
    <xf numFmtId="0" fontId="18" fillId="38" borderId="0" xfId="0" applyFont="1" applyFill="1" applyAlignment="1">
      <alignment horizontal="center" vertical="center" wrapText="1"/>
    </xf>
    <xf numFmtId="0" fontId="22" fillId="37" borderId="0" xfId="0" applyFont="1" applyFill="1"/>
    <xf numFmtId="3" fontId="19" fillId="38" borderId="0" xfId="0" applyNumberFormat="1" applyFont="1" applyFill="1" applyAlignment="1">
      <alignment horizontal="right"/>
    </xf>
    <xf numFmtId="3" fontId="19" fillId="0" borderId="0" xfId="0" applyNumberFormat="1" applyFont="1" applyAlignment="1">
      <alignment horizontal="right"/>
    </xf>
    <xf numFmtId="0" fontId="20" fillId="37" borderId="11" xfId="0" quotePrefix="1" applyFont="1" applyFill="1" applyBorder="1" applyAlignment="1">
      <alignment horizontal="left" vertical="center"/>
    </xf>
    <xf numFmtId="0" fontId="19" fillId="38" borderId="0" xfId="0" applyFont="1" applyFill="1" applyAlignment="1">
      <alignment horizontal="center" vertical="center"/>
    </xf>
    <xf numFmtId="0" fontId="19" fillId="38" borderId="12" xfId="0" applyFont="1" applyFill="1" applyBorder="1" applyAlignment="1">
      <alignment horizontal="left" vertical="center"/>
    </xf>
    <xf numFmtId="0" fontId="19" fillId="0" borderId="10" xfId="0" quotePrefix="1" applyFont="1" applyBorder="1" applyAlignment="1">
      <alignment horizontal="center" vertical="center"/>
    </xf>
    <xf numFmtId="0" fontId="20" fillId="38" borderId="0" xfId="0" quotePrefix="1" applyFont="1" applyFill="1" applyAlignment="1">
      <alignment horizontal="left" vertical="center"/>
    </xf>
    <xf numFmtId="0" fontId="20" fillId="0" borderId="0" xfId="0" quotePrefix="1" applyFont="1" applyAlignment="1">
      <alignment horizontal="left" vertical="center"/>
    </xf>
    <xf numFmtId="0" fontId="22" fillId="0" borderId="0" xfId="0" applyFont="1" applyAlignment="1">
      <alignment vertical="center"/>
    </xf>
    <xf numFmtId="4" fontId="19" fillId="0" borderId="10" xfId="0" applyNumberFormat="1" applyFont="1" applyBorder="1" applyAlignment="1">
      <alignment horizontal="right" vertical="center"/>
    </xf>
    <xf numFmtId="4" fontId="19" fillId="37" borderId="10" xfId="0" applyNumberFormat="1" applyFont="1" applyFill="1" applyBorder="1" applyAlignment="1">
      <alignment horizontal="right"/>
    </xf>
    <xf numFmtId="0" fontId="21" fillId="0" borderId="0" xfId="0" applyFont="1"/>
    <xf numFmtId="4" fontId="19" fillId="0" borderId="10" xfId="0" applyNumberFormat="1" applyFont="1" applyBorder="1" applyAlignment="1">
      <alignment horizontal="right"/>
    </xf>
    <xf numFmtId="0" fontId="23" fillId="0" borderId="10" xfId="0" applyFont="1" applyBorder="1" applyAlignment="1">
      <alignment horizontal="center" vertical="center" wrapText="1"/>
    </xf>
    <xf numFmtId="0" fontId="24" fillId="33" borderId="10" xfId="0" applyFont="1" applyFill="1" applyBorder="1" applyAlignment="1">
      <alignment horizontal="left" wrapText="1"/>
    </xf>
    <xf numFmtId="4" fontId="24" fillId="33" borderId="10" xfId="0" applyNumberFormat="1" applyFont="1" applyFill="1" applyBorder="1" applyAlignment="1">
      <alignment horizontal="right" vertical="center" wrapText="1"/>
    </xf>
    <xf numFmtId="0" fontId="23" fillId="34" borderId="10" xfId="0" applyFont="1" applyFill="1" applyBorder="1" applyAlignment="1">
      <alignment horizontal="left" wrapText="1" indent="1"/>
    </xf>
    <xf numFmtId="4" fontId="23" fillId="34" borderId="10" xfId="0" applyNumberFormat="1" applyFont="1" applyFill="1" applyBorder="1" applyAlignment="1">
      <alignment horizontal="right" vertical="center" wrapText="1"/>
    </xf>
    <xf numFmtId="0" fontId="23" fillId="35" borderId="10" xfId="0" applyFont="1" applyFill="1" applyBorder="1" applyAlignment="1">
      <alignment horizontal="left" wrapText="1" indent="1"/>
    </xf>
    <xf numFmtId="4" fontId="23" fillId="35" borderId="10" xfId="0" applyNumberFormat="1" applyFont="1" applyFill="1" applyBorder="1" applyAlignment="1">
      <alignment horizontal="right" vertical="center" wrapText="1"/>
    </xf>
    <xf numFmtId="0" fontId="23" fillId="36" borderId="10" xfId="0" applyFont="1" applyFill="1" applyBorder="1" applyAlignment="1">
      <alignment horizontal="left" wrapText="1" indent="1"/>
    </xf>
    <xf numFmtId="4" fontId="23" fillId="36" borderId="10" xfId="0" applyNumberFormat="1" applyFont="1" applyFill="1" applyBorder="1" applyAlignment="1">
      <alignment horizontal="right" vertical="center" wrapText="1"/>
    </xf>
    <xf numFmtId="0" fontId="23" fillId="34" borderId="10" xfId="0" applyFont="1" applyFill="1" applyBorder="1" applyAlignment="1">
      <alignment horizontal="left" wrapText="1"/>
    </xf>
    <xf numFmtId="0" fontId="23" fillId="36" borderId="10" xfId="0" applyFont="1" applyFill="1" applyBorder="1" applyAlignment="1">
      <alignment horizontal="left" wrapText="1"/>
    </xf>
    <xf numFmtId="0" fontId="25" fillId="36" borderId="10" xfId="0" applyFont="1" applyFill="1" applyBorder="1" applyAlignment="1">
      <alignment horizontal="left" wrapText="1" indent="3"/>
    </xf>
    <xf numFmtId="4" fontId="25" fillId="36" borderId="10" xfId="0" applyNumberFormat="1" applyFont="1" applyFill="1" applyBorder="1" applyAlignment="1">
      <alignment horizontal="right" vertical="center" wrapText="1"/>
    </xf>
    <xf numFmtId="0" fontId="25" fillId="0" borderId="0" xfId="0" applyFont="1"/>
    <xf numFmtId="0" fontId="25" fillId="33" borderId="0" xfId="0" applyFont="1" applyFill="1"/>
    <xf numFmtId="0" fontId="25" fillId="0" borderId="0" xfId="0" applyFont="1" applyFill="1"/>
    <xf numFmtId="0" fontId="25" fillId="34" borderId="0" xfId="0" applyFont="1" applyFill="1"/>
    <xf numFmtId="0" fontId="25" fillId="35" borderId="0" xfId="0" applyFont="1" applyFill="1"/>
    <xf numFmtId="0" fontId="25" fillId="36" borderId="0" xfId="0" applyFont="1" applyFill="1"/>
    <xf numFmtId="0" fontId="19" fillId="0" borderId="0" xfId="0" applyFont="1" applyAlignment="1">
      <alignment horizontal="center" vertical="center" wrapText="1"/>
    </xf>
    <xf numFmtId="4" fontId="21" fillId="0" borderId="10" xfId="0" applyNumberFormat="1" applyFont="1" applyBorder="1" applyAlignment="1">
      <alignment vertical="center"/>
    </xf>
    <xf numFmtId="4" fontId="22" fillId="0" borderId="10" xfId="0" applyNumberFormat="1" applyFont="1" applyBorder="1" applyAlignment="1">
      <alignment vertical="center"/>
    </xf>
    <xf numFmtId="0" fontId="23" fillId="36" borderId="0" xfId="0" applyFont="1" applyFill="1"/>
    <xf numFmtId="0" fontId="20" fillId="37" borderId="10" xfId="0" applyFont="1" applyFill="1" applyBorder="1" applyAlignment="1">
      <alignment horizontal="left" vertical="center"/>
    </xf>
    <xf numFmtId="0" fontId="20" fillId="0" borderId="10" xfId="0" applyFont="1" applyBorder="1" applyAlignment="1">
      <alignment horizontal="left" vertical="center"/>
    </xf>
    <xf numFmtId="0" fontId="20" fillId="0" borderId="10" xfId="0" quotePrefix="1" applyFont="1" applyBorder="1" applyAlignment="1">
      <alignment horizontal="left" vertical="center"/>
    </xf>
    <xf numFmtId="0" fontId="20" fillId="37" borderId="10" xfId="0" quotePrefix="1" applyFont="1" applyFill="1" applyBorder="1" applyAlignment="1">
      <alignment horizontal="left" vertical="center"/>
    </xf>
    <xf numFmtId="0" fontId="19" fillId="37" borderId="10" xfId="0" applyFont="1" applyFill="1" applyBorder="1" applyAlignment="1">
      <alignment horizontal="left" vertical="center"/>
    </xf>
    <xf numFmtId="0" fontId="25" fillId="0" borderId="10" xfId="0" applyFont="1" applyFill="1" applyBorder="1" applyAlignment="1">
      <alignment horizontal="left" wrapText="1"/>
    </xf>
    <xf numFmtId="4" fontId="25" fillId="0" borderId="10" xfId="0" applyNumberFormat="1" applyFont="1" applyFill="1" applyBorder="1" applyAlignment="1">
      <alignment horizontal="right" vertical="center" wrapText="1"/>
    </xf>
    <xf numFmtId="0" fontId="25" fillId="36" borderId="10" xfId="0" applyFont="1" applyFill="1" applyBorder="1" applyAlignment="1">
      <alignment horizontal="left" wrapText="1" indent="1"/>
    </xf>
    <xf numFmtId="4" fontId="23" fillId="0" borderId="10" xfId="0" applyNumberFormat="1" applyFont="1" applyFill="1" applyBorder="1" applyAlignment="1">
      <alignment horizontal="right" vertical="center" wrapText="1"/>
    </xf>
    <xf numFmtId="0" fontId="26" fillId="38" borderId="0" xfId="0" applyFont="1" applyFill="1" applyAlignment="1">
      <alignment horizontal="center" vertical="center" wrapText="1"/>
    </xf>
    <xf numFmtId="4" fontId="20" fillId="0" borderId="10" xfId="0" applyNumberFormat="1" applyFont="1" applyFill="1" applyBorder="1" applyAlignment="1">
      <alignment horizontal="right"/>
    </xf>
    <xf numFmtId="0" fontId="19" fillId="38" borderId="0" xfId="0" applyFont="1" applyFill="1" applyAlignment="1">
      <alignment horizontal="center" vertical="center" wrapText="1"/>
    </xf>
    <xf numFmtId="0" fontId="20" fillId="0" borderId="0" xfId="0" applyFont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1" fillId="0" borderId="0" xfId="0" applyFont="1" applyFill="1" applyAlignment="1">
      <alignment horizontal="left"/>
    </xf>
    <xf numFmtId="0" fontId="20" fillId="38" borderId="0" xfId="0" quotePrefix="1" applyFont="1" applyFill="1" applyAlignment="1">
      <alignment horizontal="left" wrapText="1"/>
    </xf>
    <xf numFmtId="0" fontId="21" fillId="0" borderId="0" xfId="0" applyFont="1" applyAlignment="1">
      <alignment horizontal="center"/>
    </xf>
    <xf numFmtId="0" fontId="19" fillId="0" borderId="0" xfId="0" applyFont="1" applyAlignment="1">
      <alignment horizontal="center" vertical="center" wrapText="1"/>
    </xf>
    <xf numFmtId="0" fontId="19" fillId="37" borderId="10" xfId="0" applyFont="1" applyFill="1" applyBorder="1" applyAlignment="1">
      <alignment horizontal="center" vertical="center" wrapText="1"/>
    </xf>
    <xf numFmtId="0" fontId="24" fillId="33" borderId="10" xfId="0" applyFont="1" applyFill="1" applyBorder="1" applyAlignment="1">
      <alignment horizontal="left" vertical="center" wrapText="1"/>
    </xf>
  </cellXfs>
  <cellStyles count="42">
    <cellStyle name="20% - Isticanje1" xfId="19" builtinId="30" customBuiltin="1"/>
    <cellStyle name="20% - Isticanje2" xfId="23" builtinId="34" customBuiltin="1"/>
    <cellStyle name="20% - Isticanje3" xfId="27" builtinId="38" customBuiltin="1"/>
    <cellStyle name="20% - Isticanje4" xfId="31" builtinId="42" customBuiltin="1"/>
    <cellStyle name="20% - Isticanje5" xfId="35" builtinId="46" customBuiltin="1"/>
    <cellStyle name="20% - Isticanje6" xfId="39" builtinId="50" customBuiltin="1"/>
    <cellStyle name="40% - Isticanje1" xfId="20" builtinId="31" customBuiltin="1"/>
    <cellStyle name="40% - Isticanje2" xfId="24" builtinId="35" customBuiltin="1"/>
    <cellStyle name="40% - Isticanje3" xfId="28" builtinId="39" customBuiltin="1"/>
    <cellStyle name="40% - Isticanje4" xfId="32" builtinId="43" customBuiltin="1"/>
    <cellStyle name="40% - Isticanje5" xfId="36" builtinId="47" customBuiltin="1"/>
    <cellStyle name="40% - Isticanje6" xfId="40" builtinId="51" customBuiltin="1"/>
    <cellStyle name="60% - Isticanje1" xfId="21" builtinId="32" customBuiltin="1"/>
    <cellStyle name="60% - Isticanje2" xfId="25" builtinId="36" customBuiltin="1"/>
    <cellStyle name="60% - Isticanje3" xfId="29" builtinId="40" customBuiltin="1"/>
    <cellStyle name="60% - Isticanje4" xfId="33" builtinId="44" customBuiltin="1"/>
    <cellStyle name="60% - Isticanje5" xfId="37" builtinId="48" customBuiltin="1"/>
    <cellStyle name="60% - Isticanje6" xfId="41" builtinId="52" customBuiltin="1"/>
    <cellStyle name="Bilješka" xfId="15" builtinId="10" customBuiltin="1"/>
    <cellStyle name="Dobro" xfId="6" builtinId="26" customBuiltin="1"/>
    <cellStyle name="Isticanje1" xfId="18" builtinId="29" customBuiltin="1"/>
    <cellStyle name="Isticanje2" xfId="22" builtinId="33" customBuiltin="1"/>
    <cellStyle name="Isticanje3" xfId="26" builtinId="37" customBuiltin="1"/>
    <cellStyle name="Isticanje4" xfId="30" builtinId="41" customBuiltin="1"/>
    <cellStyle name="Isticanje5" xfId="34" builtinId="45" customBuiltin="1"/>
    <cellStyle name="Isticanje6" xfId="38" builtinId="49" customBuiltin="1"/>
    <cellStyle name="Izlaz" xfId="10" builtinId="21" customBuiltin="1"/>
    <cellStyle name="Izračun" xfId="11" builtinId="22" customBuiltin="1"/>
    <cellStyle name="Loše" xfId="7" builtinId="27" customBuiltin="1"/>
    <cellStyle name="Naslov" xfId="1" builtinId="15" customBuiltin="1"/>
    <cellStyle name="Naslov 1" xfId="2" builtinId="16" customBuiltin="1"/>
    <cellStyle name="Naslov 2" xfId="3" builtinId="17" customBuiltin="1"/>
    <cellStyle name="Naslov 3" xfId="4" builtinId="18" customBuiltin="1"/>
    <cellStyle name="Naslov 4" xfId="5" builtinId="19" customBuiltin="1"/>
    <cellStyle name="Neutralno" xfId="8" builtinId="28" customBuiltin="1"/>
    <cellStyle name="Normalno" xfId="0" builtinId="0"/>
    <cellStyle name="Povezana ćelija" xfId="12" builtinId="24" customBuiltin="1"/>
    <cellStyle name="Provjera ćelije" xfId="13" builtinId="23" customBuiltin="1"/>
    <cellStyle name="Tekst objašnjenja" xfId="16" builtinId="53" customBuiltin="1"/>
    <cellStyle name="Tekst upozorenja" xfId="14" builtinId="11" customBuiltin="1"/>
    <cellStyle name="Ukupni zbroj" xfId="17" builtinId="25" customBuiltin="1"/>
    <cellStyle name="Unos" xfId="9" builtinId="2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32"/>
  <sheetViews>
    <sheetView workbookViewId="0">
      <selection activeCell="E9" sqref="E9"/>
    </sheetView>
  </sheetViews>
  <sheetFormatPr defaultColWidth="8.85546875" defaultRowHeight="12.75" x14ac:dyDescent="0.2"/>
  <cols>
    <col min="1" max="1" width="53.7109375" style="26" customWidth="1"/>
    <col min="2" max="5" width="13.42578125" style="13" customWidth="1"/>
    <col min="6" max="7" width="10" style="13" customWidth="1"/>
    <col min="8" max="16384" width="8.85546875" style="13"/>
  </cols>
  <sheetData>
    <row r="1" spans="1:7" ht="22.9" customHeight="1" x14ac:dyDescent="0.2">
      <c r="A1" s="65" t="s">
        <v>164</v>
      </c>
      <c r="B1" s="65"/>
      <c r="C1" s="65"/>
      <c r="D1" s="65"/>
      <c r="E1" s="65"/>
      <c r="F1" s="65"/>
      <c r="G1" s="65"/>
    </row>
    <row r="2" spans="1:7" ht="15.75" customHeight="1" x14ac:dyDescent="0.2">
      <c r="A2" s="65" t="s">
        <v>143</v>
      </c>
      <c r="B2" s="65"/>
      <c r="C2" s="65"/>
      <c r="D2" s="65"/>
      <c r="E2" s="65"/>
      <c r="F2" s="65"/>
      <c r="G2" s="65"/>
    </row>
    <row r="3" spans="1:7" ht="18" customHeight="1" x14ac:dyDescent="0.2">
      <c r="A3" s="65" t="s">
        <v>144</v>
      </c>
      <c r="B3" s="65"/>
      <c r="C3" s="65"/>
      <c r="D3" s="65"/>
      <c r="E3" s="65"/>
      <c r="F3" s="65"/>
      <c r="G3" s="65"/>
    </row>
    <row r="4" spans="1:7" x14ac:dyDescent="0.2">
      <c r="A4" s="68"/>
      <c r="B4" s="68"/>
      <c r="C4" s="68"/>
      <c r="D4" s="68"/>
      <c r="E4" s="68"/>
      <c r="F4" s="68"/>
      <c r="G4" s="68"/>
    </row>
    <row r="5" spans="1:7" x14ac:dyDescent="0.2">
      <c r="A5" s="22" t="s">
        <v>145</v>
      </c>
      <c r="B5" s="15"/>
      <c r="C5" s="15"/>
      <c r="D5" s="15"/>
      <c r="E5" s="15"/>
      <c r="F5" s="8"/>
      <c r="G5" s="14"/>
    </row>
    <row r="6" spans="1:7" s="29" customFormat="1" ht="42" customHeight="1" x14ac:dyDescent="0.2">
      <c r="A6" s="23" t="s">
        <v>89</v>
      </c>
      <c r="B6" s="9" t="s">
        <v>81</v>
      </c>
      <c r="C6" s="10" t="s">
        <v>79</v>
      </c>
      <c r="D6" s="10" t="s">
        <v>80</v>
      </c>
      <c r="E6" s="9" t="s">
        <v>82</v>
      </c>
      <c r="F6" s="10" t="s">
        <v>83</v>
      </c>
      <c r="G6" s="10" t="s">
        <v>84</v>
      </c>
    </row>
    <row r="7" spans="1:7" x14ac:dyDescent="0.2">
      <c r="A7" s="23">
        <v>1</v>
      </c>
      <c r="B7" s="9">
        <v>2</v>
      </c>
      <c r="C7" s="10">
        <v>3</v>
      </c>
      <c r="D7" s="10">
        <v>4</v>
      </c>
      <c r="E7" s="10">
        <v>5</v>
      </c>
      <c r="F7" s="10">
        <v>6</v>
      </c>
      <c r="G7" s="10">
        <v>7</v>
      </c>
    </row>
    <row r="8" spans="1:7" s="29" customFormat="1" x14ac:dyDescent="0.2">
      <c r="A8" s="54" t="s">
        <v>146</v>
      </c>
      <c r="B8" s="28">
        <f>SUM(B9:B10)</f>
        <v>1238781.24</v>
      </c>
      <c r="C8" s="28">
        <f t="shared" ref="C8:E8" si="0">SUM(C9:C10)</f>
        <v>2940708</v>
      </c>
      <c r="D8" s="28">
        <f t="shared" si="0"/>
        <v>2988202.48</v>
      </c>
      <c r="E8" s="28">
        <f t="shared" si="0"/>
        <v>1350784.62</v>
      </c>
      <c r="F8" s="28">
        <f t="shared" ref="F8:F14" si="1">IFERROR(E8/B8*100,0)</f>
        <v>109.04141719162619</v>
      </c>
      <c r="G8" s="28">
        <f t="shared" ref="G8:G14" si="2">IFERROR(E8/D8*100,0)</f>
        <v>45.203918711693198</v>
      </c>
    </row>
    <row r="9" spans="1:7" x14ac:dyDescent="0.2">
      <c r="A9" s="55" t="s">
        <v>147</v>
      </c>
      <c r="B9" s="30">
        <f>' Račun prihoda i rashoda'!B7</f>
        <v>1238723.08</v>
      </c>
      <c r="C9" s="30">
        <f>' Račun prihoda i rashoda'!C7</f>
        <v>2940578</v>
      </c>
      <c r="D9" s="30">
        <f>' Račun prihoda i rashoda'!D7</f>
        <v>2988072.48</v>
      </c>
      <c r="E9" s="30">
        <f>' Račun prihoda i rashoda'!E7</f>
        <v>1350608.08</v>
      </c>
      <c r="F9" s="30">
        <f t="shared" si="1"/>
        <v>109.03228508505711</v>
      </c>
      <c r="G9" s="30">
        <f t="shared" si="2"/>
        <v>45.199977210726836</v>
      </c>
    </row>
    <row r="10" spans="1:7" x14ac:dyDescent="0.2">
      <c r="A10" s="56" t="s">
        <v>148</v>
      </c>
      <c r="B10" s="30">
        <f>' Račun prihoda i rashoda'!B24</f>
        <v>58.16</v>
      </c>
      <c r="C10" s="30">
        <f>' Račun prihoda i rashoda'!C24</f>
        <v>130</v>
      </c>
      <c r="D10" s="30">
        <f>' Račun prihoda i rashoda'!D24</f>
        <v>130</v>
      </c>
      <c r="E10" s="30">
        <f>' Račun prihoda i rashoda'!E24</f>
        <v>176.54</v>
      </c>
      <c r="F10" s="30">
        <f t="shared" si="1"/>
        <v>303.54195323246216</v>
      </c>
      <c r="G10" s="30">
        <f t="shared" si="2"/>
        <v>135.79999999999998</v>
      </c>
    </row>
    <row r="11" spans="1:7" s="29" customFormat="1" x14ac:dyDescent="0.2">
      <c r="A11" s="54" t="s">
        <v>149</v>
      </c>
      <c r="B11" s="28">
        <f>SUM(B12:B13)</f>
        <v>1235291.54</v>
      </c>
      <c r="C11" s="28">
        <f t="shared" ref="C11:E11" si="3">SUM(C12:C13)</f>
        <v>2940708</v>
      </c>
      <c r="D11" s="28">
        <f t="shared" si="3"/>
        <v>2993328</v>
      </c>
      <c r="E11" s="28">
        <f t="shared" si="3"/>
        <v>1550631.44</v>
      </c>
      <c r="F11" s="28">
        <f t="shared" si="1"/>
        <v>125.52756898181299</v>
      </c>
      <c r="G11" s="28">
        <f t="shared" si="2"/>
        <v>51.802924370466584</v>
      </c>
    </row>
    <row r="12" spans="1:7" x14ac:dyDescent="0.2">
      <c r="A12" s="56" t="s">
        <v>150</v>
      </c>
      <c r="B12" s="30">
        <f>' Račun prihoda i rashoda'!B32</f>
        <v>1221563.31</v>
      </c>
      <c r="C12" s="30">
        <f>' Račun prihoda i rashoda'!C32</f>
        <v>2849199</v>
      </c>
      <c r="D12" s="30">
        <f>' Račun prihoda i rashoda'!D32</f>
        <v>2899033</v>
      </c>
      <c r="E12" s="30">
        <f>' Račun prihoda i rashoda'!E32</f>
        <v>1548066.48</v>
      </c>
      <c r="F12" s="30">
        <f t="shared" si="1"/>
        <v>126.72830522390197</v>
      </c>
      <c r="G12" s="30">
        <f t="shared" si="2"/>
        <v>53.399408699383557</v>
      </c>
    </row>
    <row r="13" spans="1:7" x14ac:dyDescent="0.2">
      <c r="A13" s="56" t="s">
        <v>151</v>
      </c>
      <c r="B13" s="30">
        <f>' Račun prihoda i rashoda'!B78</f>
        <v>13728.23</v>
      </c>
      <c r="C13" s="30">
        <f>' Račun prihoda i rashoda'!C78</f>
        <v>91509</v>
      </c>
      <c r="D13" s="30">
        <f>' Račun prihoda i rashoda'!D78</f>
        <v>94295</v>
      </c>
      <c r="E13" s="30">
        <f>' Račun prihoda i rashoda'!E78</f>
        <v>2564.96</v>
      </c>
      <c r="F13" s="30">
        <f t="shared" si="1"/>
        <v>18.683836153677497</v>
      </c>
      <c r="G13" s="30">
        <f t="shared" si="2"/>
        <v>2.7201442282199482</v>
      </c>
    </row>
    <row r="14" spans="1:7" s="29" customFormat="1" x14ac:dyDescent="0.2">
      <c r="A14" s="57" t="s">
        <v>152</v>
      </c>
      <c r="B14" s="28">
        <f>B8-B11</f>
        <v>3489.6999999999534</v>
      </c>
      <c r="C14" s="28">
        <f t="shared" ref="C14:E14" si="4">C8-C11</f>
        <v>0</v>
      </c>
      <c r="D14" s="28">
        <f t="shared" si="4"/>
        <v>-5125.5200000000186</v>
      </c>
      <c r="E14" s="28">
        <f t="shared" si="4"/>
        <v>-199846.81999999983</v>
      </c>
      <c r="F14" s="28">
        <f t="shared" si="1"/>
        <v>-5726.7621858613202</v>
      </c>
      <c r="G14" s="28">
        <f t="shared" si="2"/>
        <v>3899.0545349544846</v>
      </c>
    </row>
    <row r="15" spans="1:7" x14ac:dyDescent="0.2">
      <c r="A15" s="21"/>
      <c r="B15" s="16"/>
      <c r="C15" s="16"/>
      <c r="D15" s="12"/>
      <c r="E15" s="12"/>
      <c r="F15" s="12"/>
      <c r="G15" s="12"/>
    </row>
    <row r="16" spans="1:7" ht="18" customHeight="1" x14ac:dyDescent="0.2">
      <c r="A16" s="22" t="s">
        <v>153</v>
      </c>
      <c r="B16" s="63"/>
      <c r="C16" s="16"/>
      <c r="D16" s="12"/>
      <c r="E16" s="12"/>
      <c r="F16" s="12"/>
      <c r="G16" s="12"/>
    </row>
    <row r="17" spans="1:38" s="29" customFormat="1" ht="42.6" customHeight="1" x14ac:dyDescent="0.2">
      <c r="A17" s="23" t="s">
        <v>89</v>
      </c>
      <c r="B17" s="9" t="s">
        <v>81</v>
      </c>
      <c r="C17" s="10" t="s">
        <v>79</v>
      </c>
      <c r="D17" s="10" t="s">
        <v>80</v>
      </c>
      <c r="E17" s="9" t="s">
        <v>82</v>
      </c>
      <c r="F17" s="10" t="s">
        <v>83</v>
      </c>
      <c r="G17" s="10" t="s">
        <v>84</v>
      </c>
    </row>
    <row r="18" spans="1:38" x14ac:dyDescent="0.2">
      <c r="A18" s="23">
        <v>1</v>
      </c>
      <c r="B18" s="9">
        <v>2</v>
      </c>
      <c r="C18" s="10">
        <v>3</v>
      </c>
      <c r="D18" s="10">
        <v>4</v>
      </c>
      <c r="E18" s="10">
        <v>5</v>
      </c>
      <c r="F18" s="10">
        <v>6</v>
      </c>
      <c r="G18" s="10">
        <v>7</v>
      </c>
    </row>
    <row r="19" spans="1:38" ht="15.75" customHeight="1" x14ac:dyDescent="0.2">
      <c r="A19" s="55" t="s">
        <v>154</v>
      </c>
      <c r="B19" s="27">
        <v>0</v>
      </c>
      <c r="C19" s="27">
        <v>0</v>
      </c>
      <c r="D19" s="27">
        <v>0</v>
      </c>
      <c r="E19" s="27">
        <v>0</v>
      </c>
      <c r="F19" s="27">
        <f t="shared" ref="F19:F22" si="5">IFERROR(E19/B19*100,0)</f>
        <v>0</v>
      </c>
      <c r="G19" s="27">
        <f t="shared" ref="G19:G22" si="6">IFERROR(E19/D19*100,0)</f>
        <v>0</v>
      </c>
    </row>
    <row r="20" spans="1:38" x14ac:dyDescent="0.2">
      <c r="A20" s="55" t="s">
        <v>155</v>
      </c>
      <c r="B20" s="27">
        <v>0</v>
      </c>
      <c r="C20" s="27">
        <v>0</v>
      </c>
      <c r="D20" s="27">
        <v>0</v>
      </c>
      <c r="E20" s="27">
        <v>0</v>
      </c>
      <c r="F20" s="27">
        <f t="shared" si="5"/>
        <v>0</v>
      </c>
      <c r="G20" s="27">
        <f t="shared" si="6"/>
        <v>0</v>
      </c>
    </row>
    <row r="21" spans="1:38" s="17" customFormat="1" ht="15" customHeight="1" x14ac:dyDescent="0.2">
      <c r="A21" s="58" t="s">
        <v>156</v>
      </c>
      <c r="B21" s="28">
        <v>0</v>
      </c>
      <c r="C21" s="28">
        <v>0</v>
      </c>
      <c r="D21" s="28">
        <v>0</v>
      </c>
      <c r="E21" s="28">
        <v>0</v>
      </c>
      <c r="F21" s="28">
        <f t="shared" si="5"/>
        <v>0</v>
      </c>
      <c r="G21" s="28">
        <f t="shared" si="6"/>
        <v>0</v>
      </c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</row>
    <row r="22" spans="1:38" s="17" customFormat="1" ht="15" customHeight="1" x14ac:dyDescent="0.2">
      <c r="A22" s="58" t="s">
        <v>157</v>
      </c>
      <c r="B22" s="64">
        <f>' Račun prihoda i rashoda'!B28</f>
        <v>0</v>
      </c>
      <c r="C22" s="64">
        <f>' Račun prihoda i rashoda'!C28</f>
        <v>0</v>
      </c>
      <c r="D22" s="64">
        <v>0</v>
      </c>
      <c r="E22" s="64">
        <f>' Račun prihoda i rashoda'!E28</f>
        <v>0</v>
      </c>
      <c r="F22" s="64">
        <f t="shared" si="5"/>
        <v>0</v>
      </c>
      <c r="G22" s="64">
        <f t="shared" si="6"/>
        <v>0</v>
      </c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</row>
    <row r="23" spans="1:38" hidden="1" x14ac:dyDescent="0.2">
      <c r="A23" s="20" t="s">
        <v>158</v>
      </c>
      <c r="B23" s="11"/>
      <c r="C23" s="11"/>
      <c r="D23" s="11"/>
      <c r="E23" s="11"/>
      <c r="F23" s="11"/>
      <c r="G23" s="11"/>
    </row>
    <row r="24" spans="1:38" hidden="1" x14ac:dyDescent="0.2">
      <c r="A24" s="24"/>
      <c r="B24" s="18"/>
      <c r="C24" s="18"/>
      <c r="D24" s="18"/>
      <c r="E24" s="18"/>
      <c r="F24" s="18"/>
      <c r="G24" s="14"/>
    </row>
    <row r="25" spans="1:38" hidden="1" x14ac:dyDescent="0.2">
      <c r="A25" s="69" t="s">
        <v>159</v>
      </c>
      <c r="B25" s="69"/>
      <c r="C25" s="69"/>
      <c r="D25" s="69"/>
      <c r="E25" s="69"/>
      <c r="F25" s="69"/>
      <c r="G25" s="69"/>
    </row>
    <row r="26" spans="1:38" hidden="1" x14ac:dyDescent="0.2">
      <c r="A26" s="25"/>
      <c r="B26" s="19"/>
      <c r="C26" s="19"/>
      <c r="D26" s="19"/>
      <c r="E26" s="19"/>
      <c r="F26" s="19"/>
    </row>
    <row r="27" spans="1:38" ht="15" hidden="1" customHeight="1" x14ac:dyDescent="0.2">
      <c r="A27" s="66" t="s">
        <v>160</v>
      </c>
      <c r="B27" s="66"/>
      <c r="C27" s="66"/>
      <c r="D27" s="66"/>
      <c r="E27" s="66"/>
      <c r="F27" s="66"/>
      <c r="G27" s="66"/>
    </row>
    <row r="28" spans="1:38" hidden="1" x14ac:dyDescent="0.2">
      <c r="A28" s="66" t="s">
        <v>161</v>
      </c>
      <c r="B28" s="66"/>
      <c r="C28" s="66"/>
      <c r="D28" s="66"/>
      <c r="E28" s="66"/>
      <c r="F28" s="66"/>
      <c r="G28" s="66"/>
    </row>
    <row r="29" spans="1:38" ht="15" hidden="1" customHeight="1" x14ac:dyDescent="0.2">
      <c r="A29" s="66" t="s">
        <v>162</v>
      </c>
      <c r="B29" s="66"/>
      <c r="C29" s="66"/>
      <c r="D29" s="66"/>
      <c r="E29" s="66"/>
      <c r="F29" s="66"/>
      <c r="G29" s="66"/>
    </row>
    <row r="30" spans="1:38" ht="36.75" hidden="1" customHeight="1" x14ac:dyDescent="0.2">
      <c r="A30" s="66"/>
      <c r="B30" s="66"/>
      <c r="C30" s="66"/>
      <c r="D30" s="66"/>
      <c r="E30" s="66"/>
      <c r="F30" s="66"/>
      <c r="G30" s="66"/>
    </row>
    <row r="31" spans="1:38" ht="15" hidden="1" customHeight="1" x14ac:dyDescent="0.2">
      <c r="A31" s="67" t="s">
        <v>163</v>
      </c>
      <c r="B31" s="67"/>
      <c r="C31" s="67"/>
      <c r="D31" s="67"/>
      <c r="E31" s="67"/>
      <c r="F31" s="67"/>
      <c r="G31" s="67"/>
    </row>
    <row r="32" spans="1:38" hidden="1" x14ac:dyDescent="0.2">
      <c r="A32" s="67"/>
      <c r="B32" s="67"/>
      <c r="C32" s="67"/>
      <c r="D32" s="67"/>
      <c r="E32" s="67"/>
      <c r="F32" s="67"/>
      <c r="G32" s="67"/>
    </row>
  </sheetData>
  <mergeCells count="9">
    <mergeCell ref="A1:G1"/>
    <mergeCell ref="A2:G2"/>
    <mergeCell ref="A3:G3"/>
    <mergeCell ref="A29:G30"/>
    <mergeCell ref="A31:G32"/>
    <mergeCell ref="A4:G4"/>
    <mergeCell ref="A25:G25"/>
    <mergeCell ref="A27:G27"/>
    <mergeCell ref="A28:G28"/>
  </mergeCells>
  <pageMargins left="0.27559055118110237" right="0.27559055118110237" top="0.39370078740157483" bottom="0.39370078740157483" header="0.31496062992125984" footer="0.31496062992125984"/>
  <pageSetup paperSize="9" scale="7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90"/>
  <sheetViews>
    <sheetView showGridLines="0" topLeftCell="A13" workbookViewId="0">
      <selection activeCell="B6" sqref="B6"/>
    </sheetView>
  </sheetViews>
  <sheetFormatPr defaultColWidth="8.85546875" defaultRowHeight="12.75" x14ac:dyDescent="0.2"/>
  <cols>
    <col min="1" max="1" width="50" style="13" customWidth="1"/>
    <col min="2" max="5" width="14.28515625" style="13" customWidth="1"/>
    <col min="6" max="7" width="8.28515625" style="13" customWidth="1"/>
    <col min="8" max="16384" width="8.85546875" style="13"/>
  </cols>
  <sheetData>
    <row r="1" spans="1:7" x14ac:dyDescent="0.2">
      <c r="A1" s="70" t="s">
        <v>142</v>
      </c>
      <c r="B1" s="70"/>
      <c r="C1" s="70"/>
      <c r="D1" s="70"/>
      <c r="E1" s="70"/>
      <c r="F1" s="70"/>
      <c r="G1" s="70"/>
    </row>
    <row r="2" spans="1:7" x14ac:dyDescent="0.2">
      <c r="A2" s="70" t="s">
        <v>141</v>
      </c>
      <c r="B2" s="70"/>
      <c r="C2" s="70"/>
      <c r="D2" s="70"/>
      <c r="E2" s="70"/>
      <c r="F2" s="70"/>
      <c r="G2" s="70"/>
    </row>
    <row r="3" spans="1:7" x14ac:dyDescent="0.2">
      <c r="A3" s="68"/>
      <c r="B3" s="68"/>
      <c r="C3" s="68"/>
      <c r="D3" s="68"/>
      <c r="E3" s="68"/>
      <c r="F3" s="68"/>
      <c r="G3" s="68"/>
    </row>
    <row r="4" spans="1:7" s="44" customFormat="1" ht="38.450000000000003" customHeight="1" x14ac:dyDescent="0.2">
      <c r="A4" s="31" t="s">
        <v>0</v>
      </c>
      <c r="B4" s="31" t="s">
        <v>81</v>
      </c>
      <c r="C4" s="31" t="s">
        <v>79</v>
      </c>
      <c r="D4" s="31" t="s">
        <v>80</v>
      </c>
      <c r="E4" s="31" t="s">
        <v>82</v>
      </c>
      <c r="F4" s="31" t="s">
        <v>83</v>
      </c>
      <c r="G4" s="31" t="s">
        <v>84</v>
      </c>
    </row>
    <row r="5" spans="1:7" s="44" customFormat="1" ht="9.6" customHeight="1" x14ac:dyDescent="0.2">
      <c r="A5" s="31">
        <v>1</v>
      </c>
      <c r="B5" s="31">
        <v>2</v>
      </c>
      <c r="C5" s="31">
        <v>3</v>
      </c>
      <c r="D5" s="31">
        <v>4</v>
      </c>
      <c r="E5" s="31">
        <v>5</v>
      </c>
      <c r="F5" s="31">
        <v>6</v>
      </c>
      <c r="G5" s="31">
        <v>6</v>
      </c>
    </row>
    <row r="6" spans="1:7" s="45" customFormat="1" ht="25.5" x14ac:dyDescent="0.2">
      <c r="A6" s="32" t="s">
        <v>102</v>
      </c>
      <c r="B6" s="33">
        <v>1238781.24</v>
      </c>
      <c r="C6" s="33">
        <v>2940708</v>
      </c>
      <c r="D6" s="33">
        <v>2993328</v>
      </c>
      <c r="E6" s="33">
        <v>1350784.62</v>
      </c>
      <c r="F6" s="33">
        <f t="shared" ref="F6:F37" si="0">IFERROR(E6/B6*100,0)</f>
        <v>109.04141719162619</v>
      </c>
      <c r="G6" s="33">
        <f t="shared" ref="G6:G37" si="1">IFERROR(E6/D6*100,0)</f>
        <v>45.126515370183292</v>
      </c>
    </row>
    <row r="7" spans="1:7" s="49" customFormat="1" x14ac:dyDescent="0.2">
      <c r="A7" s="41" t="s">
        <v>140</v>
      </c>
      <c r="B7" s="39">
        <v>1238723.08</v>
      </c>
      <c r="C7" s="39">
        <v>2940578</v>
      </c>
      <c r="D7" s="39">
        <v>2988072.48</v>
      </c>
      <c r="E7" s="39">
        <v>1350608.08</v>
      </c>
      <c r="F7" s="39">
        <f t="shared" si="0"/>
        <v>109.03228508505711</v>
      </c>
      <c r="G7" s="39">
        <f t="shared" si="1"/>
        <v>45.199977210726836</v>
      </c>
    </row>
    <row r="8" spans="1:7" s="49" customFormat="1" ht="25.5" x14ac:dyDescent="0.2">
      <c r="A8" s="41" t="s">
        <v>139</v>
      </c>
      <c r="B8" s="39">
        <v>1046053.8</v>
      </c>
      <c r="C8" s="39">
        <v>2498513</v>
      </c>
      <c r="D8" s="39">
        <v>2492232.7999999998</v>
      </c>
      <c r="E8" s="39">
        <v>1131253.92</v>
      </c>
      <c r="F8" s="39">
        <f t="shared" si="0"/>
        <v>108.14490803436686</v>
      </c>
      <c r="G8" s="39">
        <f t="shared" si="1"/>
        <v>45.391181754770258</v>
      </c>
    </row>
    <row r="9" spans="1:7" s="49" customFormat="1" x14ac:dyDescent="0.2">
      <c r="A9" s="38" t="s">
        <v>138</v>
      </c>
      <c r="B9" s="39">
        <v>0</v>
      </c>
      <c r="C9" s="39">
        <v>17809</v>
      </c>
      <c r="D9" s="39">
        <v>0</v>
      </c>
      <c r="E9" s="39">
        <v>0</v>
      </c>
      <c r="F9" s="39">
        <f t="shared" si="0"/>
        <v>0</v>
      </c>
      <c r="G9" s="39">
        <f t="shared" si="1"/>
        <v>0</v>
      </c>
    </row>
    <row r="10" spans="1:7" s="49" customFormat="1" ht="25.5" x14ac:dyDescent="0.2">
      <c r="A10" s="38" t="s">
        <v>137</v>
      </c>
      <c r="B10" s="39">
        <v>1046053.8</v>
      </c>
      <c r="C10" s="39">
        <v>2480704</v>
      </c>
      <c r="D10" s="39">
        <v>2492232.7999999998</v>
      </c>
      <c r="E10" s="39">
        <v>1131253.92</v>
      </c>
      <c r="F10" s="39">
        <f t="shared" si="0"/>
        <v>108.14490803436686</v>
      </c>
      <c r="G10" s="39">
        <f t="shared" si="1"/>
        <v>45.391181754770258</v>
      </c>
    </row>
    <row r="11" spans="1:7" s="49" customFormat="1" ht="25.5" x14ac:dyDescent="0.2">
      <c r="A11" s="42" t="s">
        <v>136</v>
      </c>
      <c r="B11" s="43">
        <v>1046053.8</v>
      </c>
      <c r="C11" s="43">
        <v>0</v>
      </c>
      <c r="D11" s="43">
        <v>0</v>
      </c>
      <c r="E11" s="43">
        <v>1131253.92</v>
      </c>
      <c r="F11" s="43">
        <f t="shared" si="0"/>
        <v>108.14490803436686</v>
      </c>
      <c r="G11" s="43">
        <f t="shared" si="1"/>
        <v>0</v>
      </c>
    </row>
    <row r="12" spans="1:7" s="49" customFormat="1" ht="25.5" x14ac:dyDescent="0.2">
      <c r="A12" s="41" t="s">
        <v>135</v>
      </c>
      <c r="B12" s="39">
        <v>24570.01</v>
      </c>
      <c r="C12" s="39">
        <v>64417</v>
      </c>
      <c r="D12" s="39">
        <v>67397.06</v>
      </c>
      <c r="E12" s="39">
        <v>23616</v>
      </c>
      <c r="F12" s="39">
        <f t="shared" si="0"/>
        <v>96.11717699748597</v>
      </c>
      <c r="G12" s="39">
        <f t="shared" si="1"/>
        <v>35.04010412323624</v>
      </c>
    </row>
    <row r="13" spans="1:7" s="49" customFormat="1" x14ac:dyDescent="0.2">
      <c r="A13" s="38" t="s">
        <v>134</v>
      </c>
      <c r="B13" s="39">
        <v>24570.01</v>
      </c>
      <c r="C13" s="39">
        <v>64417</v>
      </c>
      <c r="D13" s="39">
        <v>67397.06</v>
      </c>
      <c r="E13" s="39">
        <v>23616</v>
      </c>
      <c r="F13" s="39">
        <f t="shared" si="0"/>
        <v>96.11717699748597</v>
      </c>
      <c r="G13" s="39">
        <f t="shared" si="1"/>
        <v>35.04010412323624</v>
      </c>
    </row>
    <row r="14" spans="1:7" s="49" customFormat="1" x14ac:dyDescent="0.2">
      <c r="A14" s="42" t="s">
        <v>133</v>
      </c>
      <c r="B14" s="43">
        <v>24570.01</v>
      </c>
      <c r="C14" s="43">
        <v>0</v>
      </c>
      <c r="D14" s="43">
        <v>0</v>
      </c>
      <c r="E14" s="43">
        <v>23616</v>
      </c>
      <c r="F14" s="43">
        <f t="shared" si="0"/>
        <v>96.11717699748597</v>
      </c>
      <c r="G14" s="43">
        <f t="shared" si="1"/>
        <v>0</v>
      </c>
    </row>
    <row r="15" spans="1:7" s="49" customFormat="1" ht="38.25" x14ac:dyDescent="0.2">
      <c r="A15" s="41" t="s">
        <v>132</v>
      </c>
      <c r="B15" s="39">
        <v>1141.5</v>
      </c>
      <c r="C15" s="39">
        <v>6083</v>
      </c>
      <c r="D15" s="39">
        <v>6123.62</v>
      </c>
      <c r="E15" s="39">
        <v>2241.5</v>
      </c>
      <c r="F15" s="39">
        <f t="shared" si="0"/>
        <v>196.36443276390713</v>
      </c>
      <c r="G15" s="39">
        <f t="shared" si="1"/>
        <v>36.604165509943464</v>
      </c>
    </row>
    <row r="16" spans="1:7" s="49" customFormat="1" ht="25.5" x14ac:dyDescent="0.2">
      <c r="A16" s="38" t="s">
        <v>131</v>
      </c>
      <c r="B16" s="39">
        <v>541.5</v>
      </c>
      <c r="C16" s="39">
        <v>1083</v>
      </c>
      <c r="D16" s="39">
        <v>1123.6199999999999</v>
      </c>
      <c r="E16" s="39">
        <v>541.5</v>
      </c>
      <c r="F16" s="39">
        <f t="shared" si="0"/>
        <v>100</v>
      </c>
      <c r="G16" s="39">
        <f t="shared" si="1"/>
        <v>48.192449404602982</v>
      </c>
    </row>
    <row r="17" spans="1:7" s="49" customFormat="1" x14ac:dyDescent="0.2">
      <c r="A17" s="42" t="s">
        <v>130</v>
      </c>
      <c r="B17" s="43">
        <v>541.5</v>
      </c>
      <c r="C17" s="43">
        <v>0</v>
      </c>
      <c r="D17" s="43">
        <v>0</v>
      </c>
      <c r="E17" s="43">
        <v>541.5</v>
      </c>
      <c r="F17" s="43">
        <f t="shared" si="0"/>
        <v>100</v>
      </c>
      <c r="G17" s="43">
        <f t="shared" si="1"/>
        <v>0</v>
      </c>
    </row>
    <row r="18" spans="1:7" s="49" customFormat="1" ht="38.25" x14ac:dyDescent="0.2">
      <c r="A18" s="38" t="s">
        <v>129</v>
      </c>
      <c r="B18" s="39">
        <v>600</v>
      </c>
      <c r="C18" s="39">
        <v>5000</v>
      </c>
      <c r="D18" s="39">
        <v>5000</v>
      </c>
      <c r="E18" s="39">
        <v>1700</v>
      </c>
      <c r="F18" s="39">
        <f t="shared" si="0"/>
        <v>283.33333333333337</v>
      </c>
      <c r="G18" s="39">
        <f t="shared" si="1"/>
        <v>34</v>
      </c>
    </row>
    <row r="19" spans="1:7" s="49" customFormat="1" x14ac:dyDescent="0.2">
      <c r="A19" s="42" t="s">
        <v>128</v>
      </c>
      <c r="B19" s="43">
        <v>600</v>
      </c>
      <c r="C19" s="43">
        <v>0</v>
      </c>
      <c r="D19" s="43">
        <v>0</v>
      </c>
      <c r="E19" s="43">
        <v>1700</v>
      </c>
      <c r="F19" s="43">
        <f t="shared" si="0"/>
        <v>283.33333333333337</v>
      </c>
      <c r="G19" s="43">
        <f t="shared" si="1"/>
        <v>0</v>
      </c>
    </row>
    <row r="20" spans="1:7" s="49" customFormat="1" ht="25.5" x14ac:dyDescent="0.2">
      <c r="A20" s="41" t="s">
        <v>127</v>
      </c>
      <c r="B20" s="39">
        <v>166957.76999999999</v>
      </c>
      <c r="C20" s="39">
        <v>371565</v>
      </c>
      <c r="D20" s="39">
        <v>422319</v>
      </c>
      <c r="E20" s="39">
        <v>193496.66</v>
      </c>
      <c r="F20" s="39">
        <f t="shared" si="0"/>
        <v>115.89557047869053</v>
      </c>
      <c r="G20" s="39">
        <f t="shared" si="1"/>
        <v>45.817654427103683</v>
      </c>
    </row>
    <row r="21" spans="1:7" s="49" customFormat="1" ht="25.5" x14ac:dyDescent="0.2">
      <c r="A21" s="38" t="s">
        <v>126</v>
      </c>
      <c r="B21" s="39">
        <v>166957.76999999999</v>
      </c>
      <c r="C21" s="39">
        <v>371565</v>
      </c>
      <c r="D21" s="39">
        <v>422319</v>
      </c>
      <c r="E21" s="39">
        <v>193496.66</v>
      </c>
      <c r="F21" s="39">
        <f t="shared" si="0"/>
        <v>115.89557047869053</v>
      </c>
      <c r="G21" s="39">
        <f t="shared" si="1"/>
        <v>45.817654427103683</v>
      </c>
    </row>
    <row r="22" spans="1:7" s="49" customFormat="1" ht="25.5" x14ac:dyDescent="0.2">
      <c r="A22" s="42" t="s">
        <v>125</v>
      </c>
      <c r="B22" s="43">
        <v>154185.31</v>
      </c>
      <c r="C22" s="43">
        <v>0</v>
      </c>
      <c r="D22" s="43">
        <v>0</v>
      </c>
      <c r="E22" s="43">
        <v>192533.66</v>
      </c>
      <c r="F22" s="43">
        <f t="shared" si="0"/>
        <v>124.87159768981884</v>
      </c>
      <c r="G22" s="43">
        <f t="shared" si="1"/>
        <v>0</v>
      </c>
    </row>
    <row r="23" spans="1:7" s="49" customFormat="1" ht="25.5" x14ac:dyDescent="0.2">
      <c r="A23" s="42" t="s">
        <v>124</v>
      </c>
      <c r="B23" s="43">
        <v>12772.46</v>
      </c>
      <c r="C23" s="43">
        <v>0</v>
      </c>
      <c r="D23" s="43">
        <v>0</v>
      </c>
      <c r="E23" s="43">
        <v>963</v>
      </c>
      <c r="F23" s="43">
        <f t="shared" si="0"/>
        <v>7.5396595487478528</v>
      </c>
      <c r="G23" s="43">
        <f t="shared" si="1"/>
        <v>0</v>
      </c>
    </row>
    <row r="24" spans="1:7" s="49" customFormat="1" x14ac:dyDescent="0.2">
      <c r="A24" s="41" t="s">
        <v>123</v>
      </c>
      <c r="B24" s="39">
        <v>58.16</v>
      </c>
      <c r="C24" s="39">
        <v>130</v>
      </c>
      <c r="D24" s="39">
        <v>130</v>
      </c>
      <c r="E24" s="39">
        <v>176.54</v>
      </c>
      <c r="F24" s="39">
        <f t="shared" si="0"/>
        <v>303.54195323246216</v>
      </c>
      <c r="G24" s="39">
        <f t="shared" si="1"/>
        <v>135.79999999999998</v>
      </c>
    </row>
    <row r="25" spans="1:7" s="49" customFormat="1" ht="25.5" x14ac:dyDescent="0.2">
      <c r="A25" s="41" t="s">
        <v>122</v>
      </c>
      <c r="B25" s="39">
        <v>58.16</v>
      </c>
      <c r="C25" s="39">
        <v>130</v>
      </c>
      <c r="D25" s="39">
        <v>130</v>
      </c>
      <c r="E25" s="39">
        <v>176.54</v>
      </c>
      <c r="F25" s="39">
        <f t="shared" si="0"/>
        <v>303.54195323246216</v>
      </c>
      <c r="G25" s="39">
        <f t="shared" si="1"/>
        <v>135.79999999999998</v>
      </c>
    </row>
    <row r="26" spans="1:7" s="49" customFormat="1" x14ac:dyDescent="0.2">
      <c r="A26" s="38" t="s">
        <v>121</v>
      </c>
      <c r="B26" s="39">
        <v>58.16</v>
      </c>
      <c r="C26" s="39">
        <v>130</v>
      </c>
      <c r="D26" s="39">
        <v>130</v>
      </c>
      <c r="E26" s="39">
        <v>176.54</v>
      </c>
      <c r="F26" s="39">
        <f t="shared" si="0"/>
        <v>303.54195323246216</v>
      </c>
      <c r="G26" s="39">
        <f t="shared" si="1"/>
        <v>135.79999999999998</v>
      </c>
    </row>
    <row r="27" spans="1:7" s="49" customFormat="1" x14ac:dyDescent="0.2">
      <c r="A27" s="42" t="s">
        <v>120</v>
      </c>
      <c r="B27" s="43">
        <v>58.16</v>
      </c>
      <c r="C27" s="43">
        <v>0</v>
      </c>
      <c r="D27" s="43">
        <v>0</v>
      </c>
      <c r="E27" s="43">
        <v>176.54</v>
      </c>
      <c r="F27" s="43">
        <f t="shared" si="0"/>
        <v>303.54195323246216</v>
      </c>
      <c r="G27" s="43">
        <f t="shared" si="1"/>
        <v>0</v>
      </c>
    </row>
    <row r="28" spans="1:7" s="49" customFormat="1" x14ac:dyDescent="0.2">
      <c r="A28" s="41" t="s">
        <v>119</v>
      </c>
      <c r="B28" s="62">
        <v>0</v>
      </c>
      <c r="C28" s="39">
        <v>0</v>
      </c>
      <c r="D28" s="39">
        <v>5125.5200000000004</v>
      </c>
      <c r="E28" s="62">
        <v>0</v>
      </c>
      <c r="F28" s="39">
        <f t="shared" si="0"/>
        <v>0</v>
      </c>
      <c r="G28" s="39">
        <f t="shared" si="1"/>
        <v>0</v>
      </c>
    </row>
    <row r="29" spans="1:7" s="49" customFormat="1" x14ac:dyDescent="0.2">
      <c r="A29" s="41" t="s">
        <v>118</v>
      </c>
      <c r="B29" s="62">
        <v>0</v>
      </c>
      <c r="C29" s="39">
        <v>0</v>
      </c>
      <c r="D29" s="39">
        <v>5125.5200000000004</v>
      </c>
      <c r="E29" s="62">
        <v>0</v>
      </c>
      <c r="F29" s="39">
        <f t="shared" si="0"/>
        <v>0</v>
      </c>
      <c r="G29" s="39">
        <f t="shared" si="1"/>
        <v>0</v>
      </c>
    </row>
    <row r="30" spans="1:7" s="49" customFormat="1" x14ac:dyDescent="0.2">
      <c r="A30" s="38" t="s">
        <v>117</v>
      </c>
      <c r="B30" s="62">
        <v>0</v>
      </c>
      <c r="C30" s="39">
        <v>0</v>
      </c>
      <c r="D30" s="39">
        <v>5125.5200000000004</v>
      </c>
      <c r="E30" s="62">
        <v>0</v>
      </c>
      <c r="F30" s="39">
        <f t="shared" si="0"/>
        <v>0</v>
      </c>
      <c r="G30" s="39">
        <f t="shared" si="1"/>
        <v>0</v>
      </c>
    </row>
    <row r="31" spans="1:7" s="45" customFormat="1" x14ac:dyDescent="0.2">
      <c r="A31" s="32" t="s">
        <v>101</v>
      </c>
      <c r="B31" s="33">
        <v>1235291.54</v>
      </c>
      <c r="C31" s="33">
        <v>2940708</v>
      </c>
      <c r="D31" s="33">
        <v>2993328</v>
      </c>
      <c r="E31" s="33">
        <v>1550631.44</v>
      </c>
      <c r="F31" s="33">
        <f t="shared" si="0"/>
        <v>125.52756898181299</v>
      </c>
      <c r="G31" s="33">
        <f t="shared" si="1"/>
        <v>51.802924370466584</v>
      </c>
    </row>
    <row r="32" spans="1:7" s="49" customFormat="1" x14ac:dyDescent="0.2">
      <c r="A32" s="41" t="s">
        <v>6</v>
      </c>
      <c r="B32" s="39">
        <v>1221563.31</v>
      </c>
      <c r="C32" s="39">
        <v>2849199</v>
      </c>
      <c r="D32" s="39">
        <v>2899033</v>
      </c>
      <c r="E32" s="39">
        <v>1548066.48</v>
      </c>
      <c r="F32" s="39">
        <f t="shared" si="0"/>
        <v>126.72830522390197</v>
      </c>
      <c r="G32" s="39">
        <f t="shared" si="1"/>
        <v>53.399408699383557</v>
      </c>
    </row>
    <row r="33" spans="1:7" s="49" customFormat="1" x14ac:dyDescent="0.2">
      <c r="A33" s="41" t="s">
        <v>56</v>
      </c>
      <c r="B33" s="39">
        <v>972590.21</v>
      </c>
      <c r="C33" s="39">
        <v>2357764</v>
      </c>
      <c r="D33" s="39">
        <v>2347280</v>
      </c>
      <c r="E33" s="39">
        <v>1275886.24</v>
      </c>
      <c r="F33" s="39">
        <f t="shared" si="0"/>
        <v>131.18435975208922</v>
      </c>
      <c r="G33" s="39">
        <f t="shared" si="1"/>
        <v>54.355945605125932</v>
      </c>
    </row>
    <row r="34" spans="1:7" s="49" customFormat="1" x14ac:dyDescent="0.2">
      <c r="A34" s="38" t="s">
        <v>116</v>
      </c>
      <c r="B34" s="39">
        <v>807223.92</v>
      </c>
      <c r="C34" s="39">
        <v>1941009</v>
      </c>
      <c r="D34" s="39">
        <v>1930000</v>
      </c>
      <c r="E34" s="39">
        <v>1064126.02</v>
      </c>
      <c r="F34" s="39">
        <f t="shared" si="0"/>
        <v>131.82538247875507</v>
      </c>
      <c r="G34" s="39">
        <f t="shared" si="1"/>
        <v>55.136063212435239</v>
      </c>
    </row>
    <row r="35" spans="1:7" s="49" customFormat="1" x14ac:dyDescent="0.2">
      <c r="A35" s="42" t="s">
        <v>57</v>
      </c>
      <c r="B35" s="43">
        <v>807223.92</v>
      </c>
      <c r="C35" s="43">
        <v>0</v>
      </c>
      <c r="D35" s="43">
        <v>0</v>
      </c>
      <c r="E35" s="43">
        <v>1064126.02</v>
      </c>
      <c r="F35" s="43">
        <f t="shared" si="0"/>
        <v>131.82538247875507</v>
      </c>
      <c r="G35" s="43">
        <f t="shared" si="1"/>
        <v>0</v>
      </c>
    </row>
    <row r="36" spans="1:7" s="49" customFormat="1" x14ac:dyDescent="0.2">
      <c r="A36" s="38" t="s">
        <v>115</v>
      </c>
      <c r="B36" s="39">
        <v>33281.08</v>
      </c>
      <c r="C36" s="39">
        <v>96800</v>
      </c>
      <c r="D36" s="39">
        <v>98900</v>
      </c>
      <c r="E36" s="39">
        <v>38506.1</v>
      </c>
      <c r="F36" s="39">
        <f t="shared" si="0"/>
        <v>115.69967080395227</v>
      </c>
      <c r="G36" s="39">
        <f t="shared" si="1"/>
        <v>38.93437815975733</v>
      </c>
    </row>
    <row r="37" spans="1:7" s="49" customFormat="1" x14ac:dyDescent="0.2">
      <c r="A37" s="42" t="s">
        <v>62</v>
      </c>
      <c r="B37" s="43">
        <v>33281.08</v>
      </c>
      <c r="C37" s="43">
        <v>0</v>
      </c>
      <c r="D37" s="43">
        <v>0</v>
      </c>
      <c r="E37" s="43">
        <v>38506.1</v>
      </c>
      <c r="F37" s="43">
        <f t="shared" si="0"/>
        <v>115.69967080395227</v>
      </c>
      <c r="G37" s="43">
        <f t="shared" si="1"/>
        <v>0</v>
      </c>
    </row>
    <row r="38" spans="1:7" s="49" customFormat="1" x14ac:dyDescent="0.2">
      <c r="A38" s="38" t="s">
        <v>114</v>
      </c>
      <c r="B38" s="39">
        <v>132085.21</v>
      </c>
      <c r="C38" s="39">
        <v>319955</v>
      </c>
      <c r="D38" s="39">
        <v>318380</v>
      </c>
      <c r="E38" s="39">
        <v>173254.12</v>
      </c>
      <c r="F38" s="39">
        <f t="shared" ref="F38:F69" si="2">IFERROR(E38/B38*100,0)</f>
        <v>131.1684480041331</v>
      </c>
      <c r="G38" s="39">
        <f t="shared" ref="G38:G69" si="3">IFERROR(E38/D38*100,0)</f>
        <v>54.417400590489351</v>
      </c>
    </row>
    <row r="39" spans="1:7" s="49" customFormat="1" x14ac:dyDescent="0.2">
      <c r="A39" s="42" t="s">
        <v>58</v>
      </c>
      <c r="B39" s="43">
        <v>132085.21</v>
      </c>
      <c r="C39" s="43">
        <v>0</v>
      </c>
      <c r="D39" s="43">
        <v>0</v>
      </c>
      <c r="E39" s="43">
        <v>173254.12</v>
      </c>
      <c r="F39" s="43">
        <f t="shared" si="2"/>
        <v>131.1684480041331</v>
      </c>
      <c r="G39" s="43">
        <f t="shared" si="3"/>
        <v>0</v>
      </c>
    </row>
    <row r="40" spans="1:7" s="49" customFormat="1" x14ac:dyDescent="0.2">
      <c r="A40" s="41" t="s">
        <v>7</v>
      </c>
      <c r="B40" s="39">
        <v>247685.09</v>
      </c>
      <c r="C40" s="39">
        <v>460072</v>
      </c>
      <c r="D40" s="39">
        <v>516728.7</v>
      </c>
      <c r="E40" s="39">
        <v>270946.31</v>
      </c>
      <c r="F40" s="39">
        <f t="shared" si="2"/>
        <v>109.39144944090093</v>
      </c>
      <c r="G40" s="39">
        <f t="shared" si="3"/>
        <v>52.434925716338185</v>
      </c>
    </row>
    <row r="41" spans="1:7" s="49" customFormat="1" x14ac:dyDescent="0.2">
      <c r="A41" s="38" t="s">
        <v>113</v>
      </c>
      <c r="B41" s="39">
        <v>21307.46</v>
      </c>
      <c r="C41" s="39">
        <v>52260</v>
      </c>
      <c r="D41" s="39">
        <v>56100</v>
      </c>
      <c r="E41" s="39">
        <v>29127.43</v>
      </c>
      <c r="F41" s="39">
        <f t="shared" si="2"/>
        <v>136.70062034611351</v>
      </c>
      <c r="G41" s="39">
        <f t="shared" si="3"/>
        <v>51.920552584670233</v>
      </c>
    </row>
    <row r="42" spans="1:7" s="49" customFormat="1" x14ac:dyDescent="0.2">
      <c r="A42" s="42" t="s">
        <v>8</v>
      </c>
      <c r="B42" s="43">
        <v>3858.16</v>
      </c>
      <c r="C42" s="43">
        <v>0</v>
      </c>
      <c r="D42" s="43">
        <v>0</v>
      </c>
      <c r="E42" s="43">
        <v>4203.3999999999996</v>
      </c>
      <c r="F42" s="43">
        <f t="shared" si="2"/>
        <v>108.94830696497813</v>
      </c>
      <c r="G42" s="43">
        <f t="shared" si="3"/>
        <v>0</v>
      </c>
    </row>
    <row r="43" spans="1:7" s="49" customFormat="1" x14ac:dyDescent="0.2">
      <c r="A43" s="42" t="s">
        <v>75</v>
      </c>
      <c r="B43" s="43">
        <v>15841.19</v>
      </c>
      <c r="C43" s="43">
        <v>0</v>
      </c>
      <c r="D43" s="43">
        <v>0</v>
      </c>
      <c r="E43" s="43">
        <v>21144.07</v>
      </c>
      <c r="F43" s="43">
        <f t="shared" si="2"/>
        <v>133.47526290638518</v>
      </c>
      <c r="G43" s="43">
        <f t="shared" si="3"/>
        <v>0</v>
      </c>
    </row>
    <row r="44" spans="1:7" s="49" customFormat="1" x14ac:dyDescent="0.2">
      <c r="A44" s="42" t="s">
        <v>9</v>
      </c>
      <c r="B44" s="43">
        <v>201</v>
      </c>
      <c r="C44" s="43">
        <v>0</v>
      </c>
      <c r="D44" s="43">
        <v>0</v>
      </c>
      <c r="E44" s="43">
        <v>920.6</v>
      </c>
      <c r="F44" s="43">
        <f t="shared" si="2"/>
        <v>458.00995024875624</v>
      </c>
      <c r="G44" s="43">
        <f t="shared" si="3"/>
        <v>0</v>
      </c>
    </row>
    <row r="45" spans="1:7" s="49" customFormat="1" x14ac:dyDescent="0.2">
      <c r="A45" s="42" t="s">
        <v>10</v>
      </c>
      <c r="B45" s="43">
        <v>1407.11</v>
      </c>
      <c r="C45" s="43">
        <v>0</v>
      </c>
      <c r="D45" s="43">
        <v>0</v>
      </c>
      <c r="E45" s="43">
        <v>2859.36</v>
      </c>
      <c r="F45" s="43">
        <f t="shared" si="2"/>
        <v>203.20799368919276</v>
      </c>
      <c r="G45" s="43">
        <f t="shared" si="3"/>
        <v>0</v>
      </c>
    </row>
    <row r="46" spans="1:7" s="49" customFormat="1" x14ac:dyDescent="0.2">
      <c r="A46" s="38" t="s">
        <v>112</v>
      </c>
      <c r="B46" s="39">
        <v>109660.07</v>
      </c>
      <c r="C46" s="39">
        <v>218583</v>
      </c>
      <c r="D46" s="39">
        <v>222644.7</v>
      </c>
      <c r="E46" s="39">
        <v>122157.42</v>
      </c>
      <c r="F46" s="39">
        <f t="shared" si="2"/>
        <v>111.39644539712586</v>
      </c>
      <c r="G46" s="39">
        <f t="shared" si="3"/>
        <v>54.866529497445924</v>
      </c>
    </row>
    <row r="47" spans="1:7" s="49" customFormat="1" x14ac:dyDescent="0.2">
      <c r="A47" s="42" t="s">
        <v>11</v>
      </c>
      <c r="B47" s="43">
        <v>6008.82</v>
      </c>
      <c r="C47" s="43">
        <v>0</v>
      </c>
      <c r="D47" s="43">
        <v>0</v>
      </c>
      <c r="E47" s="43">
        <v>13389.29</v>
      </c>
      <c r="F47" s="43">
        <f t="shared" si="2"/>
        <v>222.82727723579674</v>
      </c>
      <c r="G47" s="43">
        <f t="shared" si="3"/>
        <v>0</v>
      </c>
    </row>
    <row r="48" spans="1:7" s="49" customFormat="1" x14ac:dyDescent="0.2">
      <c r="A48" s="42" t="s">
        <v>44</v>
      </c>
      <c r="B48" s="43">
        <v>75356.66</v>
      </c>
      <c r="C48" s="43">
        <v>0</v>
      </c>
      <c r="D48" s="43">
        <v>0</v>
      </c>
      <c r="E48" s="43">
        <v>74185.929999999993</v>
      </c>
      <c r="F48" s="43">
        <f t="shared" si="2"/>
        <v>98.44641468982303</v>
      </c>
      <c r="G48" s="43">
        <f t="shared" si="3"/>
        <v>0</v>
      </c>
    </row>
    <row r="49" spans="1:7" s="49" customFormat="1" x14ac:dyDescent="0.2">
      <c r="A49" s="42" t="s">
        <v>12</v>
      </c>
      <c r="B49" s="43">
        <v>25047.16</v>
      </c>
      <c r="C49" s="43">
        <v>0</v>
      </c>
      <c r="D49" s="43">
        <v>0</v>
      </c>
      <c r="E49" s="43">
        <v>30158.66</v>
      </c>
      <c r="F49" s="43">
        <f t="shared" si="2"/>
        <v>120.40750328580165</v>
      </c>
      <c r="G49" s="43">
        <f t="shared" si="3"/>
        <v>0</v>
      </c>
    </row>
    <row r="50" spans="1:7" s="49" customFormat="1" ht="25.5" x14ac:dyDescent="0.2">
      <c r="A50" s="42" t="s">
        <v>13</v>
      </c>
      <c r="B50" s="43">
        <v>1338.34</v>
      </c>
      <c r="C50" s="43">
        <v>0</v>
      </c>
      <c r="D50" s="43">
        <v>0</v>
      </c>
      <c r="E50" s="43">
        <v>2118.86</v>
      </c>
      <c r="F50" s="43">
        <f t="shared" si="2"/>
        <v>158.32000836857603</v>
      </c>
      <c r="G50" s="43">
        <f t="shared" si="3"/>
        <v>0</v>
      </c>
    </row>
    <row r="51" spans="1:7" s="49" customFormat="1" x14ac:dyDescent="0.2">
      <c r="A51" s="42" t="s">
        <v>14</v>
      </c>
      <c r="B51" s="43">
        <v>1086.23</v>
      </c>
      <c r="C51" s="43">
        <v>0</v>
      </c>
      <c r="D51" s="43">
        <v>0</v>
      </c>
      <c r="E51" s="43">
        <v>2304.6799999999998</v>
      </c>
      <c r="F51" s="43">
        <f t="shared" si="2"/>
        <v>212.17237601612914</v>
      </c>
      <c r="G51" s="43">
        <f t="shared" si="3"/>
        <v>0</v>
      </c>
    </row>
    <row r="52" spans="1:7" s="49" customFormat="1" x14ac:dyDescent="0.2">
      <c r="A52" s="42" t="s">
        <v>15</v>
      </c>
      <c r="B52" s="43">
        <v>822.86</v>
      </c>
      <c r="C52" s="43">
        <v>0</v>
      </c>
      <c r="D52" s="43">
        <v>0</v>
      </c>
      <c r="E52" s="43">
        <v>0</v>
      </c>
      <c r="F52" s="43">
        <f t="shared" si="2"/>
        <v>0</v>
      </c>
      <c r="G52" s="43">
        <f t="shared" si="3"/>
        <v>0</v>
      </c>
    </row>
    <row r="53" spans="1:7" s="49" customFormat="1" x14ac:dyDescent="0.2">
      <c r="A53" s="38" t="s">
        <v>111</v>
      </c>
      <c r="B53" s="39">
        <v>114310.88</v>
      </c>
      <c r="C53" s="39">
        <v>178347</v>
      </c>
      <c r="D53" s="39">
        <v>227102</v>
      </c>
      <c r="E53" s="39">
        <v>116692.27</v>
      </c>
      <c r="F53" s="39">
        <f t="shared" si="2"/>
        <v>102.08325751669483</v>
      </c>
      <c r="G53" s="39">
        <f t="shared" si="3"/>
        <v>51.3831978582311</v>
      </c>
    </row>
    <row r="54" spans="1:7" s="49" customFormat="1" x14ac:dyDescent="0.2">
      <c r="A54" s="42" t="s">
        <v>16</v>
      </c>
      <c r="B54" s="43">
        <v>69457.53</v>
      </c>
      <c r="C54" s="43">
        <v>0</v>
      </c>
      <c r="D54" s="43">
        <v>0</v>
      </c>
      <c r="E54" s="43">
        <v>74805.42</v>
      </c>
      <c r="F54" s="43">
        <f t="shared" si="2"/>
        <v>107.69951076578738</v>
      </c>
      <c r="G54" s="43">
        <f t="shared" si="3"/>
        <v>0</v>
      </c>
    </row>
    <row r="55" spans="1:7" s="49" customFormat="1" x14ac:dyDescent="0.2">
      <c r="A55" s="42" t="s">
        <v>17</v>
      </c>
      <c r="B55" s="43">
        <v>2262.5</v>
      </c>
      <c r="C55" s="43">
        <v>0</v>
      </c>
      <c r="D55" s="43">
        <v>0</v>
      </c>
      <c r="E55" s="43">
        <v>7387.03</v>
      </c>
      <c r="F55" s="43">
        <f t="shared" si="2"/>
        <v>326.49856353591156</v>
      </c>
      <c r="G55" s="43">
        <f t="shared" si="3"/>
        <v>0</v>
      </c>
    </row>
    <row r="56" spans="1:7" s="49" customFormat="1" x14ac:dyDescent="0.2">
      <c r="A56" s="42" t="s">
        <v>18</v>
      </c>
      <c r="B56" s="43">
        <v>847.44</v>
      </c>
      <c r="C56" s="43">
        <v>0</v>
      </c>
      <c r="D56" s="43">
        <v>0</v>
      </c>
      <c r="E56" s="43">
        <v>0</v>
      </c>
      <c r="F56" s="43">
        <f t="shared" si="2"/>
        <v>0</v>
      </c>
      <c r="G56" s="43">
        <f t="shared" si="3"/>
        <v>0</v>
      </c>
    </row>
    <row r="57" spans="1:7" s="49" customFormat="1" x14ac:dyDescent="0.2">
      <c r="A57" s="42" t="s">
        <v>19</v>
      </c>
      <c r="B57" s="43">
        <v>8584.6200000000008</v>
      </c>
      <c r="C57" s="43">
        <v>0</v>
      </c>
      <c r="D57" s="43">
        <v>0</v>
      </c>
      <c r="E57" s="43">
        <v>9714.34</v>
      </c>
      <c r="F57" s="43">
        <f t="shared" si="2"/>
        <v>113.15981371336179</v>
      </c>
      <c r="G57" s="43">
        <f t="shared" si="3"/>
        <v>0</v>
      </c>
    </row>
    <row r="58" spans="1:7" s="49" customFormat="1" x14ac:dyDescent="0.2">
      <c r="A58" s="42" t="s">
        <v>20</v>
      </c>
      <c r="B58" s="43">
        <v>19354.73</v>
      </c>
      <c r="C58" s="43">
        <v>0</v>
      </c>
      <c r="D58" s="43">
        <v>0</v>
      </c>
      <c r="E58" s="43">
        <v>15750.8</v>
      </c>
      <c r="F58" s="43">
        <f t="shared" si="2"/>
        <v>81.379590415366167</v>
      </c>
      <c r="G58" s="43">
        <f t="shared" si="3"/>
        <v>0</v>
      </c>
    </row>
    <row r="59" spans="1:7" s="49" customFormat="1" x14ac:dyDescent="0.2">
      <c r="A59" s="42" t="s">
        <v>21</v>
      </c>
      <c r="B59" s="43">
        <v>4679.76</v>
      </c>
      <c r="C59" s="43">
        <v>0</v>
      </c>
      <c r="D59" s="43">
        <v>0</v>
      </c>
      <c r="E59" s="43">
        <v>3954.15</v>
      </c>
      <c r="F59" s="43">
        <f t="shared" si="2"/>
        <v>84.494717677829641</v>
      </c>
      <c r="G59" s="43">
        <f t="shared" si="3"/>
        <v>0</v>
      </c>
    </row>
    <row r="60" spans="1:7" s="49" customFormat="1" x14ac:dyDescent="0.2">
      <c r="A60" s="42" t="s">
        <v>22</v>
      </c>
      <c r="B60" s="43">
        <v>1968.06</v>
      </c>
      <c r="C60" s="43">
        <v>0</v>
      </c>
      <c r="D60" s="43">
        <v>0</v>
      </c>
      <c r="E60" s="43">
        <v>2338.87</v>
      </c>
      <c r="F60" s="43">
        <f t="shared" si="2"/>
        <v>118.84139711187667</v>
      </c>
      <c r="G60" s="43">
        <f t="shared" si="3"/>
        <v>0</v>
      </c>
    </row>
    <row r="61" spans="1:7" s="49" customFormat="1" x14ac:dyDescent="0.2">
      <c r="A61" s="42" t="s">
        <v>23</v>
      </c>
      <c r="B61" s="43">
        <v>810.26</v>
      </c>
      <c r="C61" s="43">
        <v>0</v>
      </c>
      <c r="D61" s="43">
        <v>0</v>
      </c>
      <c r="E61" s="43">
        <v>2168.86</v>
      </c>
      <c r="F61" s="43">
        <f t="shared" si="2"/>
        <v>267.67457359366131</v>
      </c>
      <c r="G61" s="43">
        <f t="shared" si="3"/>
        <v>0</v>
      </c>
    </row>
    <row r="62" spans="1:7" s="49" customFormat="1" x14ac:dyDescent="0.2">
      <c r="A62" s="42" t="s">
        <v>24</v>
      </c>
      <c r="B62" s="43">
        <v>6345.98</v>
      </c>
      <c r="C62" s="43">
        <v>0</v>
      </c>
      <c r="D62" s="43">
        <v>0</v>
      </c>
      <c r="E62" s="43">
        <v>572.79999999999995</v>
      </c>
      <c r="F62" s="43">
        <f t="shared" si="2"/>
        <v>9.0261866567496263</v>
      </c>
      <c r="G62" s="43">
        <f t="shared" si="3"/>
        <v>0</v>
      </c>
    </row>
    <row r="63" spans="1:7" s="49" customFormat="1" x14ac:dyDescent="0.2">
      <c r="A63" s="38" t="s">
        <v>110</v>
      </c>
      <c r="B63" s="39">
        <v>2406.6799999999998</v>
      </c>
      <c r="C63" s="39">
        <v>10882</v>
      </c>
      <c r="D63" s="39">
        <v>10882</v>
      </c>
      <c r="E63" s="39">
        <v>2969.19</v>
      </c>
      <c r="F63" s="39">
        <f t="shared" si="2"/>
        <v>123.37286220020943</v>
      </c>
      <c r="G63" s="39">
        <f t="shared" si="3"/>
        <v>27.285333578386329</v>
      </c>
    </row>
    <row r="64" spans="1:7" s="49" customFormat="1" x14ac:dyDescent="0.2">
      <c r="A64" s="42" t="s">
        <v>25</v>
      </c>
      <c r="B64" s="43">
        <v>682.55</v>
      </c>
      <c r="C64" s="43">
        <v>0</v>
      </c>
      <c r="D64" s="43">
        <v>0</v>
      </c>
      <c r="E64" s="43">
        <v>729.22</v>
      </c>
      <c r="F64" s="43">
        <f t="shared" si="2"/>
        <v>106.83759431543479</v>
      </c>
      <c r="G64" s="43">
        <f t="shared" si="3"/>
        <v>0</v>
      </c>
    </row>
    <row r="65" spans="1:7" s="49" customFormat="1" x14ac:dyDescent="0.2">
      <c r="A65" s="42" t="s">
        <v>45</v>
      </c>
      <c r="B65" s="43">
        <v>223</v>
      </c>
      <c r="C65" s="43">
        <v>0</v>
      </c>
      <c r="D65" s="43">
        <v>0</v>
      </c>
      <c r="E65" s="43">
        <v>176</v>
      </c>
      <c r="F65" s="43">
        <f t="shared" si="2"/>
        <v>78.923766816143498</v>
      </c>
      <c r="G65" s="43">
        <f t="shared" si="3"/>
        <v>0</v>
      </c>
    </row>
    <row r="66" spans="1:7" s="49" customFormat="1" x14ac:dyDescent="0.2">
      <c r="A66" s="42" t="s">
        <v>26</v>
      </c>
      <c r="B66" s="43">
        <v>108.09</v>
      </c>
      <c r="C66" s="43">
        <v>0</v>
      </c>
      <c r="D66" s="43">
        <v>0</v>
      </c>
      <c r="E66" s="43">
        <v>150</v>
      </c>
      <c r="F66" s="43">
        <f t="shared" si="2"/>
        <v>138.77324451845683</v>
      </c>
      <c r="G66" s="43">
        <f t="shared" si="3"/>
        <v>0</v>
      </c>
    </row>
    <row r="67" spans="1:7" s="49" customFormat="1" x14ac:dyDescent="0.2">
      <c r="A67" s="42" t="s">
        <v>27</v>
      </c>
      <c r="B67" s="43">
        <v>991.67</v>
      </c>
      <c r="C67" s="43">
        <v>0</v>
      </c>
      <c r="D67" s="43">
        <v>0</v>
      </c>
      <c r="E67" s="43">
        <v>1122.33</v>
      </c>
      <c r="F67" s="43">
        <f t="shared" si="2"/>
        <v>113.1757540310789</v>
      </c>
      <c r="G67" s="43">
        <f t="shared" si="3"/>
        <v>0</v>
      </c>
    </row>
    <row r="68" spans="1:7" s="49" customFormat="1" x14ac:dyDescent="0.2">
      <c r="A68" s="42" t="s">
        <v>28</v>
      </c>
      <c r="B68" s="43">
        <v>401.37</v>
      </c>
      <c r="C68" s="43">
        <v>0</v>
      </c>
      <c r="D68" s="43">
        <v>0</v>
      </c>
      <c r="E68" s="43">
        <v>791.64</v>
      </c>
      <c r="F68" s="43">
        <f t="shared" si="2"/>
        <v>197.23447193362733</v>
      </c>
      <c r="G68" s="43">
        <f t="shared" si="3"/>
        <v>0</v>
      </c>
    </row>
    <row r="69" spans="1:7" s="49" customFormat="1" x14ac:dyDescent="0.2">
      <c r="A69" s="41" t="s">
        <v>29</v>
      </c>
      <c r="B69" s="39">
        <v>246.2</v>
      </c>
      <c r="C69" s="39">
        <v>1663</v>
      </c>
      <c r="D69" s="39">
        <v>1324.3</v>
      </c>
      <c r="E69" s="39">
        <v>267.83</v>
      </c>
      <c r="F69" s="39">
        <f t="shared" si="2"/>
        <v>108.7855402112104</v>
      </c>
      <c r="G69" s="39">
        <f t="shared" si="3"/>
        <v>20.224269425356791</v>
      </c>
    </row>
    <row r="70" spans="1:7" s="49" customFormat="1" x14ac:dyDescent="0.2">
      <c r="A70" s="38" t="s">
        <v>109</v>
      </c>
      <c r="B70" s="39">
        <v>246.2</v>
      </c>
      <c r="C70" s="39">
        <v>1663</v>
      </c>
      <c r="D70" s="39">
        <v>1324.3</v>
      </c>
      <c r="E70" s="39">
        <v>267.83</v>
      </c>
      <c r="F70" s="39">
        <f t="shared" ref="F70:F90" si="4">IFERROR(E70/B70*100,0)</f>
        <v>108.7855402112104</v>
      </c>
      <c r="G70" s="39">
        <f t="shared" ref="G70:G90" si="5">IFERROR(E70/D70*100,0)</f>
        <v>20.224269425356791</v>
      </c>
    </row>
    <row r="71" spans="1:7" s="49" customFormat="1" x14ac:dyDescent="0.2">
      <c r="A71" s="42" t="s">
        <v>30</v>
      </c>
      <c r="B71" s="43">
        <v>246.2</v>
      </c>
      <c r="C71" s="43">
        <v>0</v>
      </c>
      <c r="D71" s="43">
        <v>0</v>
      </c>
      <c r="E71" s="43">
        <v>244.83</v>
      </c>
      <c r="F71" s="43">
        <f t="shared" si="4"/>
        <v>99.443541835905776</v>
      </c>
      <c r="G71" s="43">
        <f t="shared" si="5"/>
        <v>0</v>
      </c>
    </row>
    <row r="72" spans="1:7" s="49" customFormat="1" x14ac:dyDescent="0.2">
      <c r="A72" s="42" t="s">
        <v>59</v>
      </c>
      <c r="B72" s="43">
        <v>0</v>
      </c>
      <c r="C72" s="43">
        <v>0</v>
      </c>
      <c r="D72" s="43">
        <v>0</v>
      </c>
      <c r="E72" s="43">
        <v>23</v>
      </c>
      <c r="F72" s="43">
        <f t="shared" si="4"/>
        <v>0</v>
      </c>
      <c r="G72" s="43">
        <f t="shared" si="5"/>
        <v>0</v>
      </c>
    </row>
    <row r="73" spans="1:7" s="49" customFormat="1" ht="25.5" x14ac:dyDescent="0.2">
      <c r="A73" s="41" t="s">
        <v>63</v>
      </c>
      <c r="B73" s="39">
        <v>0</v>
      </c>
      <c r="C73" s="39">
        <v>26000</v>
      </c>
      <c r="D73" s="39">
        <v>30000</v>
      </c>
      <c r="E73" s="39">
        <v>0</v>
      </c>
      <c r="F73" s="39">
        <f t="shared" si="4"/>
        <v>0</v>
      </c>
      <c r="G73" s="39">
        <f t="shared" si="5"/>
        <v>0</v>
      </c>
    </row>
    <row r="74" spans="1:7" s="49" customFormat="1" ht="25.5" x14ac:dyDescent="0.2">
      <c r="A74" s="38" t="s">
        <v>108</v>
      </c>
      <c r="B74" s="39">
        <v>0</v>
      </c>
      <c r="C74" s="39">
        <v>26000</v>
      </c>
      <c r="D74" s="39">
        <v>30000</v>
      </c>
      <c r="E74" s="39">
        <v>0</v>
      </c>
      <c r="F74" s="39">
        <f t="shared" si="4"/>
        <v>0</v>
      </c>
      <c r="G74" s="39">
        <f t="shared" si="5"/>
        <v>0</v>
      </c>
    </row>
    <row r="75" spans="1:7" s="49" customFormat="1" x14ac:dyDescent="0.2">
      <c r="A75" s="41" t="s">
        <v>52</v>
      </c>
      <c r="B75" s="39">
        <v>1041.81</v>
      </c>
      <c r="C75" s="39">
        <v>3700</v>
      </c>
      <c r="D75" s="39">
        <v>3700</v>
      </c>
      <c r="E75" s="39">
        <v>966.1</v>
      </c>
      <c r="F75" s="39">
        <f t="shared" si="4"/>
        <v>92.732839961221345</v>
      </c>
      <c r="G75" s="39">
        <f t="shared" si="5"/>
        <v>26.110810810810815</v>
      </c>
    </row>
    <row r="76" spans="1:7" s="49" customFormat="1" x14ac:dyDescent="0.2">
      <c r="A76" s="38" t="s">
        <v>107</v>
      </c>
      <c r="B76" s="39">
        <v>1041.81</v>
      </c>
      <c r="C76" s="39">
        <v>3700</v>
      </c>
      <c r="D76" s="39">
        <v>3700</v>
      </c>
      <c r="E76" s="39">
        <v>966.1</v>
      </c>
      <c r="F76" s="39">
        <f t="shared" si="4"/>
        <v>92.732839961221345</v>
      </c>
      <c r="G76" s="39">
        <f t="shared" si="5"/>
        <v>26.110810810810815</v>
      </c>
    </row>
    <row r="77" spans="1:7" s="49" customFormat="1" x14ac:dyDescent="0.2">
      <c r="A77" s="42" t="s">
        <v>64</v>
      </c>
      <c r="B77" s="43">
        <v>1041.81</v>
      </c>
      <c r="C77" s="43">
        <v>0</v>
      </c>
      <c r="D77" s="43">
        <v>0</v>
      </c>
      <c r="E77" s="43">
        <v>966.1</v>
      </c>
      <c r="F77" s="43">
        <f t="shared" si="4"/>
        <v>92.732839961221345</v>
      </c>
      <c r="G77" s="43">
        <f t="shared" si="5"/>
        <v>0</v>
      </c>
    </row>
    <row r="78" spans="1:7" s="49" customFormat="1" x14ac:dyDescent="0.2">
      <c r="A78" s="41" t="s">
        <v>38</v>
      </c>
      <c r="B78" s="39">
        <v>13728.23</v>
      </c>
      <c r="C78" s="39">
        <v>91509</v>
      </c>
      <c r="D78" s="39">
        <v>94295</v>
      </c>
      <c r="E78" s="39">
        <v>2564.96</v>
      </c>
      <c r="F78" s="39">
        <f t="shared" si="4"/>
        <v>18.683836153677497</v>
      </c>
      <c r="G78" s="39">
        <f t="shared" si="5"/>
        <v>2.7201442282199482</v>
      </c>
    </row>
    <row r="79" spans="1:7" s="49" customFormat="1" ht="25.5" x14ac:dyDescent="0.2">
      <c r="A79" s="41" t="s">
        <v>39</v>
      </c>
      <c r="B79" s="39">
        <v>1402.09</v>
      </c>
      <c r="C79" s="39">
        <v>51509</v>
      </c>
      <c r="D79" s="39">
        <v>54295</v>
      </c>
      <c r="E79" s="39">
        <v>2564.96</v>
      </c>
      <c r="F79" s="39">
        <f t="shared" si="4"/>
        <v>182.93832778209674</v>
      </c>
      <c r="G79" s="39">
        <f t="shared" si="5"/>
        <v>4.7241182429321302</v>
      </c>
    </row>
    <row r="80" spans="1:7" s="49" customFormat="1" x14ac:dyDescent="0.2">
      <c r="A80" s="38" t="s">
        <v>106</v>
      </c>
      <c r="B80" s="39">
        <v>389.99</v>
      </c>
      <c r="C80" s="39">
        <v>17272</v>
      </c>
      <c r="D80" s="39">
        <v>18722</v>
      </c>
      <c r="E80" s="39">
        <v>1202.98</v>
      </c>
      <c r="F80" s="39">
        <f t="shared" si="4"/>
        <v>308.46431959793841</v>
      </c>
      <c r="G80" s="39">
        <f t="shared" si="5"/>
        <v>6.4254887298365562</v>
      </c>
    </row>
    <row r="81" spans="1:7" s="49" customFormat="1" x14ac:dyDescent="0.2">
      <c r="A81" s="42" t="s">
        <v>53</v>
      </c>
      <c r="B81" s="43">
        <v>0</v>
      </c>
      <c r="C81" s="43">
        <v>0</v>
      </c>
      <c r="D81" s="43">
        <v>0</v>
      </c>
      <c r="E81" s="43">
        <v>603.99</v>
      </c>
      <c r="F81" s="43">
        <f t="shared" si="4"/>
        <v>0</v>
      </c>
      <c r="G81" s="43">
        <f t="shared" si="5"/>
        <v>0</v>
      </c>
    </row>
    <row r="82" spans="1:7" s="49" customFormat="1" x14ac:dyDescent="0.2">
      <c r="A82" s="42" t="s">
        <v>65</v>
      </c>
      <c r="B82" s="43">
        <v>389.99</v>
      </c>
      <c r="C82" s="43">
        <v>0</v>
      </c>
      <c r="D82" s="43">
        <v>0</v>
      </c>
      <c r="E82" s="43">
        <v>0</v>
      </c>
      <c r="F82" s="43">
        <f t="shared" si="4"/>
        <v>0</v>
      </c>
      <c r="G82" s="43">
        <f t="shared" si="5"/>
        <v>0</v>
      </c>
    </row>
    <row r="83" spans="1:7" s="49" customFormat="1" x14ac:dyDescent="0.2">
      <c r="A83" s="42" t="s">
        <v>66</v>
      </c>
      <c r="B83" s="43">
        <v>0</v>
      </c>
      <c r="C83" s="43">
        <v>0</v>
      </c>
      <c r="D83" s="43">
        <v>0</v>
      </c>
      <c r="E83" s="43">
        <v>598.99</v>
      </c>
      <c r="F83" s="43">
        <f t="shared" si="4"/>
        <v>0</v>
      </c>
      <c r="G83" s="43">
        <f t="shared" si="5"/>
        <v>0</v>
      </c>
    </row>
    <row r="84" spans="1:7" s="49" customFormat="1" ht="25.5" x14ac:dyDescent="0.2">
      <c r="A84" s="38" t="s">
        <v>105</v>
      </c>
      <c r="B84" s="39">
        <v>1012.1</v>
      </c>
      <c r="C84" s="39">
        <v>33573</v>
      </c>
      <c r="D84" s="39">
        <v>33573</v>
      </c>
      <c r="E84" s="39">
        <v>1197.98</v>
      </c>
      <c r="F84" s="39">
        <f t="shared" si="4"/>
        <v>118.36577413299081</v>
      </c>
      <c r="G84" s="39">
        <f t="shared" si="5"/>
        <v>3.5682840377684446</v>
      </c>
    </row>
    <row r="85" spans="1:7" s="49" customFormat="1" x14ac:dyDescent="0.2">
      <c r="A85" s="42" t="s">
        <v>40</v>
      </c>
      <c r="B85" s="43">
        <v>1012.1</v>
      </c>
      <c r="C85" s="43">
        <v>0</v>
      </c>
      <c r="D85" s="43">
        <v>0</v>
      </c>
      <c r="E85" s="43">
        <v>1197.98</v>
      </c>
      <c r="F85" s="43">
        <f t="shared" si="4"/>
        <v>118.36577413299081</v>
      </c>
      <c r="G85" s="43">
        <f t="shared" si="5"/>
        <v>0</v>
      </c>
    </row>
    <row r="86" spans="1:7" s="49" customFormat="1" x14ac:dyDescent="0.2">
      <c r="A86" s="38" t="s">
        <v>104</v>
      </c>
      <c r="B86" s="39">
        <v>0</v>
      </c>
      <c r="C86" s="39">
        <v>664</v>
      </c>
      <c r="D86" s="39">
        <v>2000</v>
      </c>
      <c r="E86" s="39">
        <v>164</v>
      </c>
      <c r="F86" s="39">
        <f t="shared" si="4"/>
        <v>0</v>
      </c>
      <c r="G86" s="39">
        <f t="shared" si="5"/>
        <v>8.2000000000000011</v>
      </c>
    </row>
    <row r="87" spans="1:7" s="49" customFormat="1" x14ac:dyDescent="0.2">
      <c r="A87" s="42" t="s">
        <v>67</v>
      </c>
      <c r="B87" s="43">
        <v>0</v>
      </c>
      <c r="C87" s="43">
        <v>0</v>
      </c>
      <c r="D87" s="43">
        <v>0</v>
      </c>
      <c r="E87" s="43">
        <v>164</v>
      </c>
      <c r="F87" s="43">
        <f t="shared" si="4"/>
        <v>0</v>
      </c>
      <c r="G87" s="43">
        <f t="shared" si="5"/>
        <v>0</v>
      </c>
    </row>
    <row r="88" spans="1:7" s="49" customFormat="1" ht="25.5" x14ac:dyDescent="0.2">
      <c r="A88" s="41" t="s">
        <v>46</v>
      </c>
      <c r="B88" s="39">
        <v>12326.14</v>
      </c>
      <c r="C88" s="39">
        <v>40000</v>
      </c>
      <c r="D88" s="39">
        <v>40000</v>
      </c>
      <c r="E88" s="39">
        <v>0</v>
      </c>
      <c r="F88" s="39">
        <f t="shared" si="4"/>
        <v>0</v>
      </c>
      <c r="G88" s="39">
        <f t="shared" si="5"/>
        <v>0</v>
      </c>
    </row>
    <row r="89" spans="1:7" s="49" customFormat="1" x14ac:dyDescent="0.2">
      <c r="A89" s="38" t="s">
        <v>103</v>
      </c>
      <c r="B89" s="39">
        <v>12326.14</v>
      </c>
      <c r="C89" s="39">
        <v>40000</v>
      </c>
      <c r="D89" s="39">
        <v>40000</v>
      </c>
      <c r="E89" s="39">
        <v>0</v>
      </c>
      <c r="F89" s="39">
        <f t="shared" si="4"/>
        <v>0</v>
      </c>
      <c r="G89" s="39">
        <f t="shared" si="5"/>
        <v>0</v>
      </c>
    </row>
    <row r="90" spans="1:7" s="49" customFormat="1" x14ac:dyDescent="0.2">
      <c r="A90" s="42" t="s">
        <v>47</v>
      </c>
      <c r="B90" s="43">
        <v>12326.14</v>
      </c>
      <c r="C90" s="43">
        <v>0</v>
      </c>
      <c r="D90" s="43">
        <v>0</v>
      </c>
      <c r="E90" s="43">
        <v>0</v>
      </c>
      <c r="F90" s="43">
        <f t="shared" si="4"/>
        <v>0</v>
      </c>
      <c r="G90" s="43">
        <f t="shared" si="5"/>
        <v>0</v>
      </c>
    </row>
  </sheetData>
  <mergeCells count="3">
    <mergeCell ref="A1:G1"/>
    <mergeCell ref="A3:G3"/>
    <mergeCell ref="A2:G2"/>
  </mergeCells>
  <pageMargins left="0.27559055118110237" right="0.27559055118110237" top="0.39370078740157483" bottom="0.39370078740157483" header="0.31496062992125984" footer="0.31496062992125984"/>
  <pageSetup paperSize="9" scale="7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26"/>
  <sheetViews>
    <sheetView showGridLines="0" workbookViewId="0">
      <selection activeCell="A2" sqref="A2:G2"/>
    </sheetView>
  </sheetViews>
  <sheetFormatPr defaultColWidth="8.85546875" defaultRowHeight="12.75" x14ac:dyDescent="0.2"/>
  <cols>
    <col min="1" max="1" width="47" style="13" customWidth="1"/>
    <col min="2" max="2" width="12.85546875" style="13" customWidth="1"/>
    <col min="3" max="3" width="13.140625" style="13" customWidth="1"/>
    <col min="4" max="4" width="13" style="13" customWidth="1"/>
    <col min="5" max="5" width="14.140625" style="13" customWidth="1"/>
    <col min="6" max="7" width="9.5703125" style="13" customWidth="1"/>
    <col min="8" max="16384" width="8.85546875" style="13"/>
  </cols>
  <sheetData>
    <row r="1" spans="1:7" x14ac:dyDescent="0.2">
      <c r="A1" s="70" t="s">
        <v>100</v>
      </c>
      <c r="B1" s="70"/>
      <c r="C1" s="70"/>
      <c r="D1" s="70"/>
      <c r="E1" s="70"/>
      <c r="F1" s="70"/>
      <c r="G1" s="70"/>
    </row>
    <row r="2" spans="1:7" x14ac:dyDescent="0.2">
      <c r="A2" s="68"/>
      <c r="B2" s="68"/>
      <c r="C2" s="68"/>
      <c r="D2" s="68"/>
      <c r="E2" s="68"/>
      <c r="F2" s="68"/>
      <c r="G2" s="68"/>
    </row>
    <row r="3" spans="1:7" s="44" customFormat="1" ht="38.450000000000003" customHeight="1" x14ac:dyDescent="0.2">
      <c r="A3" s="31" t="s">
        <v>0</v>
      </c>
      <c r="B3" s="31" t="s">
        <v>81</v>
      </c>
      <c r="C3" s="31" t="s">
        <v>79</v>
      </c>
      <c r="D3" s="31" t="s">
        <v>80</v>
      </c>
      <c r="E3" s="31" t="s">
        <v>82</v>
      </c>
      <c r="F3" s="31" t="s">
        <v>83</v>
      </c>
      <c r="G3" s="31" t="s">
        <v>84</v>
      </c>
    </row>
    <row r="4" spans="1:7" s="44" customFormat="1" ht="9.6" customHeight="1" x14ac:dyDescent="0.2">
      <c r="A4" s="31">
        <v>1</v>
      </c>
      <c r="B4" s="31">
        <v>2</v>
      </c>
      <c r="C4" s="31">
        <v>3</v>
      </c>
      <c r="D4" s="31">
        <v>4</v>
      </c>
      <c r="E4" s="31">
        <v>5</v>
      </c>
      <c r="F4" s="31">
        <v>6</v>
      </c>
      <c r="G4" s="31">
        <v>6</v>
      </c>
    </row>
    <row r="5" spans="1:7" s="45" customFormat="1" ht="25.5" x14ac:dyDescent="0.2">
      <c r="A5" s="32" t="s">
        <v>102</v>
      </c>
      <c r="B5" s="33">
        <v>1238781.24</v>
      </c>
      <c r="C5" s="33">
        <v>2940708</v>
      </c>
      <c r="D5" s="33">
        <v>2993328</v>
      </c>
      <c r="E5" s="33">
        <v>1350784.62</v>
      </c>
      <c r="F5" s="33">
        <f t="shared" ref="F5" si="0">IFERROR(E5/B5*100,0)</f>
        <v>109.04141719162619</v>
      </c>
      <c r="G5" s="33">
        <f t="shared" ref="G5" si="1">IFERROR(E5/D5*100,0)</f>
        <v>45.126515370183292</v>
      </c>
    </row>
    <row r="6" spans="1:7" s="46" customFormat="1" x14ac:dyDescent="0.2">
      <c r="A6" s="59" t="s">
        <v>43</v>
      </c>
      <c r="B6" s="60">
        <v>16797.97</v>
      </c>
      <c r="C6" s="60">
        <v>79553</v>
      </c>
      <c r="D6" s="60">
        <v>105565</v>
      </c>
      <c r="E6" s="60">
        <v>22868.53</v>
      </c>
      <c r="F6" s="60">
        <f t="shared" ref="F6:F26" si="2">IFERROR(E6/B6*100,0)</f>
        <v>136.1386524681256</v>
      </c>
      <c r="G6" s="60">
        <f t="shared" ref="G6:G26" si="3">IFERROR(E6/D6*100,0)</f>
        <v>21.662984890825555</v>
      </c>
    </row>
    <row r="7" spans="1:7" s="46" customFormat="1" x14ac:dyDescent="0.2">
      <c r="A7" s="59" t="s">
        <v>37</v>
      </c>
      <c r="B7" s="60">
        <v>541.5</v>
      </c>
      <c r="C7" s="60">
        <v>1083</v>
      </c>
      <c r="D7" s="60">
        <v>2183</v>
      </c>
      <c r="E7" s="60">
        <v>541.5</v>
      </c>
      <c r="F7" s="60">
        <f t="shared" si="2"/>
        <v>100</v>
      </c>
      <c r="G7" s="60">
        <f t="shared" si="3"/>
        <v>24.805313788364636</v>
      </c>
    </row>
    <row r="8" spans="1:7" s="46" customFormat="1" x14ac:dyDescent="0.2">
      <c r="A8" s="59" t="s">
        <v>5</v>
      </c>
      <c r="B8" s="60">
        <v>140706.92000000001</v>
      </c>
      <c r="C8" s="60">
        <v>234457</v>
      </c>
      <c r="D8" s="60">
        <v>274284</v>
      </c>
      <c r="E8" s="60">
        <v>152230.78</v>
      </c>
      <c r="F8" s="60">
        <f t="shared" si="2"/>
        <v>108.18997388330295</v>
      </c>
      <c r="G8" s="60">
        <f t="shared" si="3"/>
        <v>55.5011520905339</v>
      </c>
    </row>
    <row r="9" spans="1:7" s="46" customFormat="1" x14ac:dyDescent="0.2">
      <c r="A9" s="59" t="s">
        <v>55</v>
      </c>
      <c r="B9" s="60">
        <v>24570.01</v>
      </c>
      <c r="C9" s="60">
        <v>64417</v>
      </c>
      <c r="D9" s="60">
        <v>68147</v>
      </c>
      <c r="E9" s="60">
        <v>23616</v>
      </c>
      <c r="F9" s="60">
        <f t="shared" si="2"/>
        <v>96.11717699748597</v>
      </c>
      <c r="G9" s="60">
        <f t="shared" si="3"/>
        <v>34.654496896415104</v>
      </c>
    </row>
    <row r="10" spans="1:7" s="46" customFormat="1" x14ac:dyDescent="0.2">
      <c r="A10" s="59" t="s">
        <v>71</v>
      </c>
      <c r="B10" s="60">
        <v>0</v>
      </c>
      <c r="C10" s="60">
        <v>17809</v>
      </c>
      <c r="D10" s="60">
        <v>0</v>
      </c>
      <c r="E10" s="60">
        <v>0</v>
      </c>
      <c r="F10" s="60">
        <f t="shared" si="2"/>
        <v>0</v>
      </c>
      <c r="G10" s="60">
        <f t="shared" si="3"/>
        <v>0</v>
      </c>
    </row>
    <row r="11" spans="1:7" s="46" customFormat="1" x14ac:dyDescent="0.2">
      <c r="A11" s="59" t="s">
        <v>61</v>
      </c>
      <c r="B11" s="60">
        <v>67408.09</v>
      </c>
      <c r="C11" s="60">
        <v>250072</v>
      </c>
      <c r="D11" s="60">
        <v>263599</v>
      </c>
      <c r="E11" s="60">
        <v>78972.86</v>
      </c>
      <c r="F11" s="60">
        <f t="shared" si="2"/>
        <v>117.15635319143445</v>
      </c>
      <c r="G11" s="60">
        <f t="shared" si="3"/>
        <v>29.959468738500526</v>
      </c>
    </row>
    <row r="12" spans="1:7" s="46" customFormat="1" x14ac:dyDescent="0.2">
      <c r="A12" s="59" t="s">
        <v>78</v>
      </c>
      <c r="B12" s="60">
        <v>978645.71</v>
      </c>
      <c r="C12" s="60">
        <v>2230632</v>
      </c>
      <c r="D12" s="60">
        <v>2231600</v>
      </c>
      <c r="E12" s="60">
        <v>1052281.06</v>
      </c>
      <c r="F12" s="60">
        <f t="shared" si="2"/>
        <v>107.52420914408343</v>
      </c>
      <c r="G12" s="60">
        <f t="shared" si="3"/>
        <v>47.15365925793153</v>
      </c>
    </row>
    <row r="13" spans="1:7" s="46" customFormat="1" x14ac:dyDescent="0.2">
      <c r="A13" s="59" t="s">
        <v>69</v>
      </c>
      <c r="B13" s="60">
        <v>9452.8799999999992</v>
      </c>
      <c r="C13" s="60">
        <v>57555</v>
      </c>
      <c r="D13" s="60">
        <v>42470</v>
      </c>
      <c r="E13" s="60">
        <v>18397.349999999999</v>
      </c>
      <c r="F13" s="60">
        <f t="shared" si="2"/>
        <v>194.62163911950643</v>
      </c>
      <c r="G13" s="60">
        <f t="shared" si="3"/>
        <v>43.318460089474918</v>
      </c>
    </row>
    <row r="14" spans="1:7" s="46" customFormat="1" x14ac:dyDescent="0.2">
      <c r="A14" s="59" t="s">
        <v>51</v>
      </c>
      <c r="B14" s="60">
        <v>600</v>
      </c>
      <c r="C14" s="60">
        <v>5000</v>
      </c>
      <c r="D14" s="60">
        <v>5350</v>
      </c>
      <c r="E14" s="60">
        <v>1700</v>
      </c>
      <c r="F14" s="60">
        <f t="shared" si="2"/>
        <v>283.33333333333337</v>
      </c>
      <c r="G14" s="60">
        <f t="shared" si="3"/>
        <v>31.775700934579437</v>
      </c>
    </row>
    <row r="15" spans="1:7" s="46" customFormat="1" ht="25.5" x14ac:dyDescent="0.2">
      <c r="A15" s="59" t="s">
        <v>49</v>
      </c>
      <c r="B15" s="60">
        <v>58.16</v>
      </c>
      <c r="C15" s="60">
        <v>130</v>
      </c>
      <c r="D15" s="60">
        <v>130</v>
      </c>
      <c r="E15" s="60">
        <v>176.54</v>
      </c>
      <c r="F15" s="60">
        <f t="shared" si="2"/>
        <v>303.54195323246216</v>
      </c>
      <c r="G15" s="60">
        <f t="shared" si="3"/>
        <v>135.79999999999998</v>
      </c>
    </row>
    <row r="16" spans="1:7" s="45" customFormat="1" x14ac:dyDescent="0.2">
      <c r="A16" s="32" t="s">
        <v>101</v>
      </c>
      <c r="B16" s="33">
        <v>1235291.54</v>
      </c>
      <c r="C16" s="33">
        <v>2940708</v>
      </c>
      <c r="D16" s="33">
        <v>2993328</v>
      </c>
      <c r="E16" s="33">
        <v>1550631.44</v>
      </c>
      <c r="F16" s="33">
        <f t="shared" si="2"/>
        <v>125.52756898181299</v>
      </c>
      <c r="G16" s="33">
        <f t="shared" si="3"/>
        <v>51.802924370466584</v>
      </c>
    </row>
    <row r="17" spans="1:7" s="46" customFormat="1" x14ac:dyDescent="0.2">
      <c r="A17" s="59" t="s">
        <v>43</v>
      </c>
      <c r="B17" s="60">
        <v>17314.650000000001</v>
      </c>
      <c r="C17" s="60">
        <v>79553</v>
      </c>
      <c r="D17" s="60">
        <v>105565</v>
      </c>
      <c r="E17" s="60">
        <v>26622.51</v>
      </c>
      <c r="F17" s="60">
        <f t="shared" si="2"/>
        <v>153.75713629787492</v>
      </c>
      <c r="G17" s="60">
        <f t="shared" si="3"/>
        <v>25.219068820158196</v>
      </c>
    </row>
    <row r="18" spans="1:7" s="46" customFormat="1" x14ac:dyDescent="0.2">
      <c r="A18" s="59" t="s">
        <v>37</v>
      </c>
      <c r="B18" s="60">
        <v>23.62</v>
      </c>
      <c r="C18" s="60">
        <v>1083</v>
      </c>
      <c r="D18" s="60">
        <v>2183</v>
      </c>
      <c r="E18" s="60">
        <v>0</v>
      </c>
      <c r="F18" s="60">
        <f t="shared" si="2"/>
        <v>0</v>
      </c>
      <c r="G18" s="60">
        <f t="shared" si="3"/>
        <v>0</v>
      </c>
    </row>
    <row r="19" spans="1:7" s="46" customFormat="1" x14ac:dyDescent="0.2">
      <c r="A19" s="59" t="s">
        <v>5</v>
      </c>
      <c r="B19" s="60">
        <v>141164.43</v>
      </c>
      <c r="C19" s="60">
        <v>234457</v>
      </c>
      <c r="D19" s="60">
        <v>274284</v>
      </c>
      <c r="E19" s="60">
        <v>158623.01999999999</v>
      </c>
      <c r="F19" s="60">
        <f t="shared" si="2"/>
        <v>112.36755604793645</v>
      </c>
      <c r="G19" s="60">
        <f t="shared" si="3"/>
        <v>57.831670822942641</v>
      </c>
    </row>
    <row r="20" spans="1:7" s="46" customFormat="1" x14ac:dyDescent="0.2">
      <c r="A20" s="59" t="s">
        <v>55</v>
      </c>
      <c r="B20" s="60">
        <v>21833.279999999999</v>
      </c>
      <c r="C20" s="60">
        <v>64417</v>
      </c>
      <c r="D20" s="60">
        <v>68147</v>
      </c>
      <c r="E20" s="60">
        <v>30327.89</v>
      </c>
      <c r="F20" s="60">
        <f t="shared" si="2"/>
        <v>138.90670572630407</v>
      </c>
      <c r="G20" s="60">
        <f t="shared" si="3"/>
        <v>44.503631854667113</v>
      </c>
    </row>
    <row r="21" spans="1:7" s="46" customFormat="1" x14ac:dyDescent="0.2">
      <c r="A21" s="59" t="s">
        <v>71</v>
      </c>
      <c r="B21" s="60">
        <v>0</v>
      </c>
      <c r="C21" s="60">
        <v>17809</v>
      </c>
      <c r="D21" s="60">
        <v>0</v>
      </c>
      <c r="E21" s="60">
        <v>0</v>
      </c>
      <c r="F21" s="60">
        <f t="shared" si="2"/>
        <v>0</v>
      </c>
      <c r="G21" s="60">
        <f t="shared" si="3"/>
        <v>0</v>
      </c>
    </row>
    <row r="22" spans="1:7" s="46" customFormat="1" x14ac:dyDescent="0.2">
      <c r="A22" s="59" t="s">
        <v>61</v>
      </c>
      <c r="B22" s="60">
        <v>86753.96</v>
      </c>
      <c r="C22" s="60">
        <v>250072</v>
      </c>
      <c r="D22" s="60">
        <v>263599</v>
      </c>
      <c r="E22" s="60">
        <v>92713.4</v>
      </c>
      <c r="F22" s="60">
        <f t="shared" si="2"/>
        <v>106.86935789444077</v>
      </c>
      <c r="G22" s="60">
        <f t="shared" si="3"/>
        <v>35.172136464857601</v>
      </c>
    </row>
    <row r="23" spans="1:7" s="46" customFormat="1" x14ac:dyDescent="0.2">
      <c r="A23" s="59" t="s">
        <v>78</v>
      </c>
      <c r="B23" s="60">
        <v>959410.34</v>
      </c>
      <c r="C23" s="60">
        <v>2230632</v>
      </c>
      <c r="D23" s="60">
        <v>2231600</v>
      </c>
      <c r="E23" s="60">
        <v>1220981.74</v>
      </c>
      <c r="F23" s="60">
        <f t="shared" si="2"/>
        <v>127.26376703423897</v>
      </c>
      <c r="G23" s="60">
        <f t="shared" si="3"/>
        <v>54.713288223695997</v>
      </c>
    </row>
    <row r="24" spans="1:7" s="46" customFormat="1" x14ac:dyDescent="0.2">
      <c r="A24" s="59" t="s">
        <v>69</v>
      </c>
      <c r="B24" s="60">
        <v>8791.26</v>
      </c>
      <c r="C24" s="60">
        <v>57555</v>
      </c>
      <c r="D24" s="60">
        <v>42470</v>
      </c>
      <c r="E24" s="60">
        <v>20837.88</v>
      </c>
      <c r="F24" s="60">
        <f t="shared" si="2"/>
        <v>237.02950430313746</v>
      </c>
      <c r="G24" s="60">
        <f t="shared" si="3"/>
        <v>49.064939957617142</v>
      </c>
    </row>
    <row r="25" spans="1:7" s="46" customFormat="1" x14ac:dyDescent="0.2">
      <c r="A25" s="59" t="s">
        <v>51</v>
      </c>
      <c r="B25" s="60">
        <v>0</v>
      </c>
      <c r="C25" s="60">
        <v>5000</v>
      </c>
      <c r="D25" s="60">
        <v>5350</v>
      </c>
      <c r="E25" s="60">
        <v>525</v>
      </c>
      <c r="F25" s="60">
        <f t="shared" si="2"/>
        <v>0</v>
      </c>
      <c r="G25" s="60">
        <f t="shared" si="3"/>
        <v>9.8130841121495322</v>
      </c>
    </row>
    <row r="26" spans="1:7" s="46" customFormat="1" ht="25.5" x14ac:dyDescent="0.2">
      <c r="A26" s="59" t="s">
        <v>49</v>
      </c>
      <c r="B26" s="60">
        <v>0</v>
      </c>
      <c r="C26" s="60">
        <v>130</v>
      </c>
      <c r="D26" s="60">
        <v>130</v>
      </c>
      <c r="E26" s="60">
        <v>0</v>
      </c>
      <c r="F26" s="60">
        <f t="shared" si="2"/>
        <v>0</v>
      </c>
      <c r="G26" s="60">
        <f t="shared" si="3"/>
        <v>0</v>
      </c>
    </row>
  </sheetData>
  <mergeCells count="2">
    <mergeCell ref="A1:G1"/>
    <mergeCell ref="A2:G2"/>
  </mergeCells>
  <pageMargins left="0.27559055118110237" right="0.27559055118110237" top="0.39370078740157483" bottom="0.39370078740157483" header="0.31496062992125984" footer="0.31496062992125984"/>
  <pageSetup paperSize="9" scale="8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10"/>
  <sheetViews>
    <sheetView showGridLines="0" workbookViewId="0">
      <selection activeCell="A17" sqref="A17"/>
    </sheetView>
  </sheetViews>
  <sheetFormatPr defaultColWidth="8.85546875" defaultRowHeight="12.75" x14ac:dyDescent="0.2"/>
  <cols>
    <col min="1" max="1" width="51.85546875" style="13" customWidth="1"/>
    <col min="2" max="5" width="15.28515625" style="13" customWidth="1"/>
    <col min="6" max="7" width="8.7109375" style="13" customWidth="1"/>
    <col min="8" max="16384" width="8.85546875" style="13"/>
  </cols>
  <sheetData>
    <row r="1" spans="1:7" x14ac:dyDescent="0.2">
      <c r="A1" s="70" t="s">
        <v>100</v>
      </c>
      <c r="B1" s="70"/>
      <c r="C1" s="70"/>
      <c r="D1" s="70"/>
      <c r="E1" s="70"/>
      <c r="F1" s="70"/>
      <c r="G1" s="70"/>
    </row>
    <row r="2" spans="1:7" x14ac:dyDescent="0.2">
      <c r="A2" s="70"/>
      <c r="B2" s="70"/>
      <c r="C2" s="70"/>
      <c r="D2" s="70"/>
      <c r="E2" s="70"/>
      <c r="F2" s="70"/>
      <c r="G2" s="70"/>
    </row>
    <row r="3" spans="1:7" s="44" customFormat="1" ht="38.450000000000003" customHeight="1" x14ac:dyDescent="0.2">
      <c r="A3" s="31" t="s">
        <v>0</v>
      </c>
      <c r="B3" s="31" t="s">
        <v>81</v>
      </c>
      <c r="C3" s="31" t="s">
        <v>79</v>
      </c>
      <c r="D3" s="31" t="s">
        <v>80</v>
      </c>
      <c r="E3" s="31" t="s">
        <v>82</v>
      </c>
      <c r="F3" s="31" t="s">
        <v>83</v>
      </c>
      <c r="G3" s="31" t="s">
        <v>84</v>
      </c>
    </row>
    <row r="4" spans="1:7" s="44" customFormat="1" ht="9.6" customHeight="1" x14ac:dyDescent="0.2">
      <c r="A4" s="31">
        <v>1</v>
      </c>
      <c r="B4" s="31">
        <v>2</v>
      </c>
      <c r="C4" s="31">
        <v>3</v>
      </c>
      <c r="D4" s="31">
        <v>4</v>
      </c>
      <c r="E4" s="31">
        <v>5</v>
      </c>
      <c r="F4" s="31">
        <v>6</v>
      </c>
      <c r="G4" s="31">
        <v>6</v>
      </c>
    </row>
    <row r="5" spans="1:7" s="45" customFormat="1" x14ac:dyDescent="0.2">
      <c r="A5" s="32" t="s">
        <v>1</v>
      </c>
      <c r="B5" s="33">
        <v>1235291.54</v>
      </c>
      <c r="C5" s="33">
        <v>2940708</v>
      </c>
      <c r="D5" s="33">
        <v>2993328</v>
      </c>
      <c r="E5" s="33">
        <v>1550631.44</v>
      </c>
      <c r="F5" s="33">
        <f t="shared" ref="F5:F10" si="0">IFERROR(E5/B5*100,0)</f>
        <v>125.52756898181299</v>
      </c>
      <c r="G5" s="33">
        <f t="shared" ref="G5:G10" si="1">IFERROR(E5/D5*100,0)</f>
        <v>51.802924370466584</v>
      </c>
    </row>
    <row r="6" spans="1:7" s="53" customFormat="1" x14ac:dyDescent="0.2">
      <c r="A6" s="41" t="s">
        <v>97</v>
      </c>
      <c r="B6" s="39">
        <v>1235291.54</v>
      </c>
      <c r="C6" s="39">
        <v>2940708</v>
      </c>
      <c r="D6" s="39">
        <v>2993328</v>
      </c>
      <c r="E6" s="39">
        <v>1550631.44</v>
      </c>
      <c r="F6" s="39">
        <f t="shared" si="0"/>
        <v>125.52756898181299</v>
      </c>
      <c r="G6" s="39">
        <f t="shared" si="1"/>
        <v>51.802924370466584</v>
      </c>
    </row>
    <row r="7" spans="1:7" s="53" customFormat="1" x14ac:dyDescent="0.2">
      <c r="A7" s="41" t="s">
        <v>96</v>
      </c>
      <c r="B7" s="39">
        <v>1186741.07</v>
      </c>
      <c r="C7" s="39">
        <v>2673469</v>
      </c>
      <c r="D7" s="39">
        <v>2731176</v>
      </c>
      <c r="E7" s="39">
        <v>1468926.03</v>
      </c>
      <c r="F7" s="39">
        <f t="shared" si="0"/>
        <v>123.778140584618</v>
      </c>
      <c r="G7" s="39">
        <f t="shared" si="1"/>
        <v>53.783645945922196</v>
      </c>
    </row>
    <row r="8" spans="1:7" s="49" customFormat="1" x14ac:dyDescent="0.2">
      <c r="A8" s="61" t="s">
        <v>98</v>
      </c>
      <c r="B8" s="43">
        <v>1186741.07</v>
      </c>
      <c r="C8" s="43">
        <v>2673469</v>
      </c>
      <c r="D8" s="43">
        <v>2731176</v>
      </c>
      <c r="E8" s="43">
        <v>1468926.03</v>
      </c>
      <c r="F8" s="43">
        <f t="shared" si="0"/>
        <v>123.778140584618</v>
      </c>
      <c r="G8" s="43">
        <f t="shared" si="1"/>
        <v>53.783645945922196</v>
      </c>
    </row>
    <row r="9" spans="1:7" s="53" customFormat="1" x14ac:dyDescent="0.2">
      <c r="A9" s="41" t="s">
        <v>95</v>
      </c>
      <c r="B9" s="39">
        <v>48550.47</v>
      </c>
      <c r="C9" s="39">
        <v>267239</v>
      </c>
      <c r="D9" s="39">
        <v>262152</v>
      </c>
      <c r="E9" s="39">
        <v>81705.41</v>
      </c>
      <c r="F9" s="39">
        <f t="shared" si="0"/>
        <v>168.28963756684539</v>
      </c>
      <c r="G9" s="39">
        <f t="shared" si="1"/>
        <v>31.167189264243646</v>
      </c>
    </row>
    <row r="10" spans="1:7" s="49" customFormat="1" x14ac:dyDescent="0.2">
      <c r="A10" s="61" t="s">
        <v>99</v>
      </c>
      <c r="B10" s="43">
        <v>48550.47</v>
      </c>
      <c r="C10" s="43">
        <v>267239</v>
      </c>
      <c r="D10" s="43">
        <v>262152</v>
      </c>
      <c r="E10" s="43">
        <v>81705.41</v>
      </c>
      <c r="F10" s="43">
        <f t="shared" si="0"/>
        <v>168.28963756684539</v>
      </c>
      <c r="G10" s="43">
        <f t="shared" si="1"/>
        <v>31.167189264243646</v>
      </c>
    </row>
  </sheetData>
  <mergeCells count="2">
    <mergeCell ref="A1:G1"/>
    <mergeCell ref="A2:G2"/>
  </mergeCells>
  <pageMargins left="0.27559055118110237" right="0.27559055118110237" top="0.39370078740157483" bottom="0.39370078740157483" header="0.31496062992125984" footer="0.31496062992125984"/>
  <pageSetup paperSize="9" scale="75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8"/>
  <sheetViews>
    <sheetView workbookViewId="0">
      <selection activeCell="A17" sqref="A17"/>
    </sheetView>
  </sheetViews>
  <sheetFormatPr defaultColWidth="8.85546875" defaultRowHeight="12.75" x14ac:dyDescent="0.2"/>
  <cols>
    <col min="1" max="1" width="7.42578125" style="13" bestFit="1" customWidth="1"/>
    <col min="2" max="2" width="25.28515625" style="13" customWidth="1"/>
    <col min="3" max="6" width="18.7109375" style="13" customWidth="1"/>
    <col min="7" max="8" width="11.42578125" style="13" customWidth="1"/>
    <col min="9" max="16384" width="8.85546875" style="13"/>
  </cols>
  <sheetData>
    <row r="1" spans="1:8" ht="18" customHeight="1" x14ac:dyDescent="0.2">
      <c r="A1" s="50"/>
      <c r="B1" s="50"/>
      <c r="C1" s="50"/>
      <c r="D1" s="50"/>
      <c r="E1" s="50"/>
      <c r="F1" s="50"/>
      <c r="G1" s="50"/>
      <c r="H1" s="50"/>
    </row>
    <row r="2" spans="1:8" ht="18" customHeight="1" x14ac:dyDescent="0.2">
      <c r="A2" s="71" t="s">
        <v>87</v>
      </c>
      <c r="B2" s="71"/>
      <c r="C2" s="71"/>
      <c r="D2" s="71"/>
      <c r="E2" s="71"/>
      <c r="F2" s="71"/>
      <c r="G2" s="71"/>
      <c r="H2" s="71"/>
    </row>
    <row r="3" spans="1:8" ht="15.75" customHeight="1" x14ac:dyDescent="0.2">
      <c r="A3" s="71" t="s">
        <v>88</v>
      </c>
      <c r="B3" s="71"/>
      <c r="C3" s="71"/>
      <c r="D3" s="71"/>
      <c r="E3" s="71"/>
      <c r="F3" s="71"/>
      <c r="G3" s="71"/>
      <c r="H3" s="71"/>
    </row>
    <row r="4" spans="1:8" x14ac:dyDescent="0.2">
      <c r="A4" s="50"/>
      <c r="B4" s="50"/>
      <c r="C4" s="50"/>
      <c r="D4" s="50"/>
      <c r="E4" s="50"/>
      <c r="F4" s="1"/>
      <c r="G4" s="1"/>
      <c r="H4" s="1"/>
    </row>
    <row r="5" spans="1:8" ht="25.5" customHeight="1" x14ac:dyDescent="0.2">
      <c r="A5" s="72" t="s">
        <v>89</v>
      </c>
      <c r="B5" s="72"/>
      <c r="C5" s="2" t="s">
        <v>81</v>
      </c>
      <c r="D5" s="2" t="s">
        <v>79</v>
      </c>
      <c r="E5" s="2" t="s">
        <v>80</v>
      </c>
      <c r="F5" s="2" t="s">
        <v>82</v>
      </c>
      <c r="G5" s="2" t="s">
        <v>83</v>
      </c>
      <c r="H5" s="2" t="s">
        <v>84</v>
      </c>
    </row>
    <row r="6" spans="1:8" x14ac:dyDescent="0.2">
      <c r="A6" s="72">
        <v>1</v>
      </c>
      <c r="B6" s="72"/>
      <c r="C6" s="2">
        <v>2</v>
      </c>
      <c r="D6" s="2">
        <v>3</v>
      </c>
      <c r="E6" s="2">
        <v>4</v>
      </c>
      <c r="F6" s="2">
        <v>5</v>
      </c>
      <c r="G6" s="2">
        <v>6</v>
      </c>
      <c r="H6" s="2">
        <v>7</v>
      </c>
    </row>
    <row r="7" spans="1:8" ht="25.5" x14ac:dyDescent="0.2">
      <c r="A7" s="3">
        <v>8</v>
      </c>
      <c r="B7" s="3" t="s">
        <v>90</v>
      </c>
      <c r="C7" s="4">
        <v>0</v>
      </c>
      <c r="D7" s="4">
        <v>0</v>
      </c>
      <c r="E7" s="4">
        <v>0</v>
      </c>
      <c r="F7" s="52">
        <v>0</v>
      </c>
      <c r="G7" s="52">
        <v>0</v>
      </c>
      <c r="H7" s="52">
        <v>0</v>
      </c>
    </row>
    <row r="8" spans="1:8" ht="25.5" x14ac:dyDescent="0.2">
      <c r="A8" s="5">
        <v>5</v>
      </c>
      <c r="B8" s="6" t="s">
        <v>91</v>
      </c>
      <c r="C8" s="4">
        <v>0</v>
      </c>
      <c r="D8" s="4">
        <v>0</v>
      </c>
      <c r="E8" s="4">
        <v>0</v>
      </c>
      <c r="F8" s="52">
        <v>0</v>
      </c>
      <c r="G8" s="52">
        <v>0</v>
      </c>
      <c r="H8" s="52">
        <v>0</v>
      </c>
    </row>
  </sheetData>
  <mergeCells count="4">
    <mergeCell ref="A2:H2"/>
    <mergeCell ref="A3:H3"/>
    <mergeCell ref="A5:B5"/>
    <mergeCell ref="A6:B6"/>
  </mergeCells>
  <pageMargins left="0.27559055118110237" right="0.27559055118110237" top="0.39370078740157483" bottom="0.39370078740157483" header="0.31496062992125984" footer="0.31496062992125984"/>
  <pageSetup paperSize="9" scale="75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9"/>
  <sheetViews>
    <sheetView workbookViewId="0">
      <selection activeCell="A17" sqref="A17"/>
    </sheetView>
  </sheetViews>
  <sheetFormatPr defaultColWidth="8.85546875" defaultRowHeight="12.75" x14ac:dyDescent="0.2"/>
  <cols>
    <col min="1" max="1" width="37.7109375" style="13" customWidth="1"/>
    <col min="2" max="5" width="13.5703125" style="13" customWidth="1"/>
    <col min="6" max="7" width="10" style="13" customWidth="1"/>
    <col min="8" max="16384" width="8.85546875" style="13"/>
  </cols>
  <sheetData>
    <row r="1" spans="1:7" x14ac:dyDescent="0.2">
      <c r="A1" s="50"/>
      <c r="B1" s="50"/>
      <c r="C1" s="50"/>
      <c r="D1" s="50"/>
      <c r="E1" s="1"/>
      <c r="F1" s="1"/>
      <c r="G1" s="1"/>
    </row>
    <row r="2" spans="1:7" ht="15.75" customHeight="1" x14ac:dyDescent="0.2">
      <c r="A2" s="71" t="s">
        <v>92</v>
      </c>
      <c r="B2" s="71"/>
      <c r="C2" s="71"/>
      <c r="D2" s="71"/>
      <c r="E2" s="71"/>
      <c r="F2" s="71"/>
      <c r="G2" s="71"/>
    </row>
    <row r="3" spans="1:7" x14ac:dyDescent="0.2">
      <c r="A3" s="50"/>
      <c r="B3" s="50"/>
      <c r="C3" s="50"/>
      <c r="D3" s="50"/>
      <c r="E3" s="1"/>
      <c r="F3" s="1"/>
      <c r="G3" s="1"/>
    </row>
    <row r="4" spans="1:7" ht="45.6" customHeight="1" x14ac:dyDescent="0.2">
      <c r="A4" s="2" t="s">
        <v>89</v>
      </c>
      <c r="B4" s="2" t="s">
        <v>81</v>
      </c>
      <c r="C4" s="2" t="s">
        <v>79</v>
      </c>
      <c r="D4" s="2" t="s">
        <v>80</v>
      </c>
      <c r="E4" s="2" t="s">
        <v>82</v>
      </c>
      <c r="F4" s="2" t="s">
        <v>83</v>
      </c>
      <c r="G4" s="2" t="s">
        <v>84</v>
      </c>
    </row>
    <row r="5" spans="1:7" x14ac:dyDescent="0.2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</row>
    <row r="6" spans="1:7" x14ac:dyDescent="0.2">
      <c r="A6" s="3" t="s">
        <v>93</v>
      </c>
      <c r="B6" s="7">
        <v>0</v>
      </c>
      <c r="C6" s="7">
        <v>0</v>
      </c>
      <c r="D6" s="7">
        <v>0</v>
      </c>
      <c r="E6" s="51">
        <v>0</v>
      </c>
      <c r="F6" s="51">
        <v>0</v>
      </c>
      <c r="G6" s="51">
        <v>0</v>
      </c>
    </row>
    <row r="7" spans="1:7" x14ac:dyDescent="0.2">
      <c r="A7" s="3" t="s">
        <v>37</v>
      </c>
      <c r="B7" s="4">
        <v>0</v>
      </c>
      <c r="C7" s="4">
        <v>0</v>
      </c>
      <c r="D7" s="4">
        <v>0</v>
      </c>
      <c r="E7" s="52">
        <v>0</v>
      </c>
      <c r="F7" s="52">
        <v>0</v>
      </c>
      <c r="G7" s="52">
        <v>0</v>
      </c>
    </row>
    <row r="8" spans="1:7" ht="15.75" customHeight="1" x14ac:dyDescent="0.2">
      <c r="A8" s="3" t="s">
        <v>94</v>
      </c>
      <c r="B8" s="7">
        <v>0</v>
      </c>
      <c r="C8" s="7">
        <v>0</v>
      </c>
      <c r="D8" s="7">
        <v>0</v>
      </c>
      <c r="E8" s="51">
        <v>0</v>
      </c>
      <c r="F8" s="51">
        <v>0</v>
      </c>
      <c r="G8" s="51">
        <v>0</v>
      </c>
    </row>
    <row r="9" spans="1:7" x14ac:dyDescent="0.2">
      <c r="A9" s="3" t="s">
        <v>37</v>
      </c>
      <c r="B9" s="4">
        <v>0</v>
      </c>
      <c r="C9" s="4">
        <v>0</v>
      </c>
      <c r="D9" s="4">
        <v>0</v>
      </c>
      <c r="E9" s="52">
        <v>0</v>
      </c>
      <c r="F9" s="52">
        <v>0</v>
      </c>
      <c r="G9" s="52">
        <v>0</v>
      </c>
    </row>
  </sheetData>
  <mergeCells count="1">
    <mergeCell ref="A2:G2"/>
  </mergeCells>
  <pageMargins left="0.27559055118110237" right="0.27559055118110237" top="0.39370078740157483" bottom="0.39370078740157483" header="0.31496062992125984" footer="0.31496062992125984"/>
  <pageSetup paperSize="9" scale="87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220"/>
  <sheetViews>
    <sheetView showGridLines="0" tabSelected="1" workbookViewId="0">
      <selection activeCell="A8" sqref="A8"/>
    </sheetView>
  </sheetViews>
  <sheetFormatPr defaultColWidth="8.85546875" defaultRowHeight="12.75" x14ac:dyDescent="0.2"/>
  <cols>
    <col min="1" max="1" width="45.85546875" style="13" customWidth="1"/>
    <col min="2" max="2" width="15.5703125" style="13" customWidth="1"/>
    <col min="3" max="3" width="15" style="13" customWidth="1"/>
    <col min="4" max="4" width="14.28515625" style="13" customWidth="1"/>
    <col min="5" max="5" width="14.85546875" style="13" customWidth="1"/>
    <col min="6" max="6" width="8.85546875" style="13" customWidth="1"/>
    <col min="7" max="7" width="8.28515625" style="13" customWidth="1"/>
    <col min="8" max="16384" width="8.85546875" style="13"/>
  </cols>
  <sheetData>
    <row r="1" spans="1:7" x14ac:dyDescent="0.2">
      <c r="A1" s="70" t="s">
        <v>85</v>
      </c>
      <c r="B1" s="70"/>
      <c r="C1" s="70"/>
      <c r="D1" s="70"/>
      <c r="E1" s="70"/>
      <c r="F1" s="70"/>
      <c r="G1" s="70"/>
    </row>
    <row r="2" spans="1:7" x14ac:dyDescent="0.2">
      <c r="A2" s="70" t="s">
        <v>86</v>
      </c>
      <c r="B2" s="70"/>
      <c r="C2" s="70"/>
      <c r="D2" s="70"/>
      <c r="E2" s="70"/>
      <c r="F2" s="70"/>
      <c r="G2" s="70"/>
    </row>
    <row r="3" spans="1:7" s="44" customFormat="1" ht="38.450000000000003" customHeight="1" x14ac:dyDescent="0.2">
      <c r="A3" s="31" t="s">
        <v>0</v>
      </c>
      <c r="B3" s="31" t="s">
        <v>81</v>
      </c>
      <c r="C3" s="31" t="s">
        <v>79</v>
      </c>
      <c r="D3" s="31" t="s">
        <v>80</v>
      </c>
      <c r="E3" s="31" t="s">
        <v>82</v>
      </c>
      <c r="F3" s="31" t="s">
        <v>83</v>
      </c>
      <c r="G3" s="31" t="s">
        <v>84</v>
      </c>
    </row>
    <row r="4" spans="1:7" s="44" customFormat="1" ht="9.6" customHeight="1" x14ac:dyDescent="0.2">
      <c r="A4" s="31">
        <v>1</v>
      </c>
      <c r="B4" s="31">
        <v>2</v>
      </c>
      <c r="C4" s="31">
        <v>3</v>
      </c>
      <c r="D4" s="31">
        <v>4</v>
      </c>
      <c r="E4" s="31">
        <v>5</v>
      </c>
      <c r="F4" s="31">
        <v>6</v>
      </c>
      <c r="G4" s="31">
        <v>6</v>
      </c>
    </row>
    <row r="5" spans="1:7" s="45" customFormat="1" ht="26.45" customHeight="1" x14ac:dyDescent="0.2">
      <c r="A5" s="73" t="s">
        <v>165</v>
      </c>
      <c r="B5" s="73"/>
      <c r="C5" s="73"/>
      <c r="D5" s="73"/>
      <c r="E5" s="73"/>
      <c r="F5" s="73"/>
      <c r="G5" s="73"/>
    </row>
    <row r="6" spans="1:7" s="45" customFormat="1" x14ac:dyDescent="0.2">
      <c r="A6" s="32" t="s">
        <v>1</v>
      </c>
      <c r="B6" s="33">
        <v>1235291.54</v>
      </c>
      <c r="C6" s="33">
        <v>2940708</v>
      </c>
      <c r="D6" s="33">
        <v>2993328</v>
      </c>
      <c r="E6" s="33">
        <v>1550631.44</v>
      </c>
      <c r="F6" s="33">
        <f>IFERROR(E6/B6*100,0)</f>
        <v>125.52756898181299</v>
      </c>
      <c r="G6" s="33">
        <f>IFERROR(E6/D6*100,0)</f>
        <v>51.802924370466584</v>
      </c>
    </row>
    <row r="7" spans="1:7" s="47" customFormat="1" x14ac:dyDescent="0.2">
      <c r="A7" s="34" t="s">
        <v>2</v>
      </c>
      <c r="B7" s="35">
        <v>140602.25</v>
      </c>
      <c r="C7" s="35">
        <v>224792</v>
      </c>
      <c r="D7" s="35">
        <v>268004</v>
      </c>
      <c r="E7" s="35">
        <v>155465.87</v>
      </c>
      <c r="F7" s="35">
        <f t="shared" ref="F7:F70" si="0">IFERROR(E7/B7*100,0)</f>
        <v>110.57139555021345</v>
      </c>
      <c r="G7" s="35">
        <f t="shared" ref="G7:G70" si="1">IFERROR(E7/D7*100,0)</f>
        <v>58.008787182280862</v>
      </c>
    </row>
    <row r="8" spans="1:7" s="48" customFormat="1" ht="25.5" x14ac:dyDescent="0.2">
      <c r="A8" s="36" t="s">
        <v>3</v>
      </c>
      <c r="B8" s="37">
        <v>24565.97</v>
      </c>
      <c r="C8" s="37">
        <v>39072</v>
      </c>
      <c r="D8" s="37">
        <v>38004</v>
      </c>
      <c r="E8" s="37">
        <v>29403.47</v>
      </c>
      <c r="F8" s="37">
        <f t="shared" si="0"/>
        <v>119.69187457283388</v>
      </c>
      <c r="G8" s="37">
        <f t="shared" si="1"/>
        <v>77.369408483317542</v>
      </c>
    </row>
    <row r="9" spans="1:7" s="49" customFormat="1" x14ac:dyDescent="0.2">
      <c r="A9" s="38" t="s">
        <v>4</v>
      </c>
      <c r="B9" s="39">
        <v>24565.97</v>
      </c>
      <c r="C9" s="39">
        <v>39072</v>
      </c>
      <c r="D9" s="39">
        <v>38004</v>
      </c>
      <c r="E9" s="39">
        <v>29403.47</v>
      </c>
      <c r="F9" s="39">
        <f t="shared" si="0"/>
        <v>119.69187457283388</v>
      </c>
      <c r="G9" s="39">
        <f t="shared" si="1"/>
        <v>77.369408483317542</v>
      </c>
    </row>
    <row r="10" spans="1:7" s="47" customFormat="1" x14ac:dyDescent="0.2">
      <c r="A10" s="40" t="s">
        <v>5</v>
      </c>
      <c r="B10" s="35">
        <v>24565.97</v>
      </c>
      <c r="C10" s="35">
        <v>39072</v>
      </c>
      <c r="D10" s="35">
        <v>38004</v>
      </c>
      <c r="E10" s="35">
        <v>29403.47</v>
      </c>
      <c r="F10" s="35">
        <f t="shared" si="0"/>
        <v>119.69187457283388</v>
      </c>
      <c r="G10" s="35">
        <f t="shared" si="1"/>
        <v>77.369408483317542</v>
      </c>
    </row>
    <row r="11" spans="1:7" s="49" customFormat="1" x14ac:dyDescent="0.2">
      <c r="A11" s="41" t="s">
        <v>6</v>
      </c>
      <c r="B11" s="39">
        <v>24565.97</v>
      </c>
      <c r="C11" s="39">
        <v>39072</v>
      </c>
      <c r="D11" s="39">
        <v>38004</v>
      </c>
      <c r="E11" s="39">
        <v>29403.47</v>
      </c>
      <c r="F11" s="39">
        <f t="shared" si="0"/>
        <v>119.69187457283388</v>
      </c>
      <c r="G11" s="39">
        <f t="shared" si="1"/>
        <v>77.369408483317542</v>
      </c>
    </row>
    <row r="12" spans="1:7" s="49" customFormat="1" x14ac:dyDescent="0.2">
      <c r="A12" s="41" t="s">
        <v>7</v>
      </c>
      <c r="B12" s="39">
        <v>24319.77</v>
      </c>
      <c r="C12" s="39">
        <v>38572</v>
      </c>
      <c r="D12" s="39">
        <v>37842.699999999997</v>
      </c>
      <c r="E12" s="39">
        <v>29242.17</v>
      </c>
      <c r="F12" s="39">
        <f t="shared" si="0"/>
        <v>120.2403229964757</v>
      </c>
      <c r="G12" s="39">
        <f t="shared" si="1"/>
        <v>77.272948283288457</v>
      </c>
    </row>
    <row r="13" spans="1:7" s="49" customFormat="1" x14ac:dyDescent="0.2">
      <c r="A13" s="42" t="s">
        <v>8</v>
      </c>
      <c r="B13" s="43">
        <v>2644.69</v>
      </c>
      <c r="C13" s="43">
        <v>0</v>
      </c>
      <c r="D13" s="43">
        <v>0</v>
      </c>
      <c r="E13" s="43">
        <v>1611.58</v>
      </c>
      <c r="F13" s="43">
        <f t="shared" si="0"/>
        <v>60.936442456393749</v>
      </c>
      <c r="G13" s="43">
        <f t="shared" si="1"/>
        <v>0</v>
      </c>
    </row>
    <row r="14" spans="1:7" s="49" customFormat="1" x14ac:dyDescent="0.2">
      <c r="A14" s="42" t="s">
        <v>9</v>
      </c>
      <c r="B14" s="43">
        <v>191</v>
      </c>
      <c r="C14" s="43">
        <v>0</v>
      </c>
      <c r="D14" s="43">
        <v>0</v>
      </c>
      <c r="E14" s="43">
        <v>135</v>
      </c>
      <c r="F14" s="43">
        <f t="shared" si="0"/>
        <v>70.680628272251312</v>
      </c>
      <c r="G14" s="43">
        <f t="shared" si="1"/>
        <v>0</v>
      </c>
    </row>
    <row r="15" spans="1:7" s="49" customFormat="1" x14ac:dyDescent="0.2">
      <c r="A15" s="42" t="s">
        <v>10</v>
      </c>
      <c r="B15" s="43">
        <v>1026.02</v>
      </c>
      <c r="C15" s="43">
        <v>0</v>
      </c>
      <c r="D15" s="43">
        <v>0</v>
      </c>
      <c r="E15" s="43">
        <v>2021.6</v>
      </c>
      <c r="F15" s="43">
        <f t="shared" si="0"/>
        <v>197.03319623399153</v>
      </c>
      <c r="G15" s="43">
        <f t="shared" si="1"/>
        <v>0</v>
      </c>
    </row>
    <row r="16" spans="1:7" s="49" customFormat="1" x14ac:dyDescent="0.2">
      <c r="A16" s="42" t="s">
        <v>11</v>
      </c>
      <c r="B16" s="43">
        <v>4008.27</v>
      </c>
      <c r="C16" s="43">
        <v>0</v>
      </c>
      <c r="D16" s="43">
        <v>0</v>
      </c>
      <c r="E16" s="43">
        <v>5551.6</v>
      </c>
      <c r="F16" s="43">
        <f t="shared" si="0"/>
        <v>138.5036437166159</v>
      </c>
      <c r="G16" s="43">
        <f t="shared" si="1"/>
        <v>0</v>
      </c>
    </row>
    <row r="17" spans="1:7" s="49" customFormat="1" x14ac:dyDescent="0.2">
      <c r="A17" s="42" t="s">
        <v>12</v>
      </c>
      <c r="B17" s="43">
        <v>168.64</v>
      </c>
      <c r="C17" s="43">
        <v>0</v>
      </c>
      <c r="D17" s="43">
        <v>0</v>
      </c>
      <c r="E17" s="43">
        <v>206.89</v>
      </c>
      <c r="F17" s="43">
        <f t="shared" si="0"/>
        <v>122.68145161290323</v>
      </c>
      <c r="G17" s="43">
        <f t="shared" si="1"/>
        <v>0</v>
      </c>
    </row>
    <row r="18" spans="1:7" s="49" customFormat="1" ht="25.5" x14ac:dyDescent="0.2">
      <c r="A18" s="42" t="s">
        <v>13</v>
      </c>
      <c r="B18" s="43">
        <v>1310.3399999999999</v>
      </c>
      <c r="C18" s="43">
        <v>0</v>
      </c>
      <c r="D18" s="43">
        <v>0</v>
      </c>
      <c r="E18" s="43">
        <v>1468.86</v>
      </c>
      <c r="F18" s="43">
        <f t="shared" si="0"/>
        <v>112.09762351756032</v>
      </c>
      <c r="G18" s="43">
        <f t="shared" si="1"/>
        <v>0</v>
      </c>
    </row>
    <row r="19" spans="1:7" s="49" customFormat="1" x14ac:dyDescent="0.2">
      <c r="A19" s="42" t="s">
        <v>14</v>
      </c>
      <c r="B19" s="43">
        <v>978.23</v>
      </c>
      <c r="C19" s="43">
        <v>0</v>
      </c>
      <c r="D19" s="43">
        <v>0</v>
      </c>
      <c r="E19" s="43">
        <v>1177.8499999999999</v>
      </c>
      <c r="F19" s="43">
        <f t="shared" si="0"/>
        <v>120.40624393036401</v>
      </c>
      <c r="G19" s="43">
        <f t="shared" si="1"/>
        <v>0</v>
      </c>
    </row>
    <row r="20" spans="1:7" s="49" customFormat="1" x14ac:dyDescent="0.2">
      <c r="A20" s="42" t="s">
        <v>15</v>
      </c>
      <c r="B20" s="43">
        <v>822.86</v>
      </c>
      <c r="C20" s="43">
        <v>0</v>
      </c>
      <c r="D20" s="43">
        <v>0</v>
      </c>
      <c r="E20" s="43">
        <v>0</v>
      </c>
      <c r="F20" s="43">
        <f t="shared" si="0"/>
        <v>0</v>
      </c>
      <c r="G20" s="43">
        <f t="shared" si="1"/>
        <v>0</v>
      </c>
    </row>
    <row r="21" spans="1:7" s="49" customFormat="1" x14ac:dyDescent="0.2">
      <c r="A21" s="42" t="s">
        <v>16</v>
      </c>
      <c r="B21" s="43">
        <v>2902.28</v>
      </c>
      <c r="C21" s="43">
        <v>0</v>
      </c>
      <c r="D21" s="43">
        <v>0</v>
      </c>
      <c r="E21" s="43">
        <v>3730.58</v>
      </c>
      <c r="F21" s="43">
        <f t="shared" si="0"/>
        <v>128.53963091087007</v>
      </c>
      <c r="G21" s="43">
        <f t="shared" si="1"/>
        <v>0</v>
      </c>
    </row>
    <row r="22" spans="1:7" s="49" customFormat="1" x14ac:dyDescent="0.2">
      <c r="A22" s="42" t="s">
        <v>17</v>
      </c>
      <c r="B22" s="43">
        <v>250</v>
      </c>
      <c r="C22" s="43">
        <v>0</v>
      </c>
      <c r="D22" s="43">
        <v>0</v>
      </c>
      <c r="E22" s="43">
        <v>475</v>
      </c>
      <c r="F22" s="43">
        <f t="shared" si="0"/>
        <v>190</v>
      </c>
      <c r="G22" s="43">
        <f t="shared" si="1"/>
        <v>0</v>
      </c>
    </row>
    <row r="23" spans="1:7" s="49" customFormat="1" x14ac:dyDescent="0.2">
      <c r="A23" s="42" t="s">
        <v>18</v>
      </c>
      <c r="B23" s="43">
        <v>127.44</v>
      </c>
      <c r="C23" s="43">
        <v>0</v>
      </c>
      <c r="D23" s="43">
        <v>0</v>
      </c>
      <c r="E23" s="43">
        <v>0</v>
      </c>
      <c r="F23" s="43">
        <f t="shared" si="0"/>
        <v>0</v>
      </c>
      <c r="G23" s="43">
        <f t="shared" si="1"/>
        <v>0</v>
      </c>
    </row>
    <row r="24" spans="1:7" s="49" customFormat="1" x14ac:dyDescent="0.2">
      <c r="A24" s="42" t="s">
        <v>19</v>
      </c>
      <c r="B24" s="43">
        <v>5678.82</v>
      </c>
      <c r="C24" s="43">
        <v>0</v>
      </c>
      <c r="D24" s="43">
        <v>0</v>
      </c>
      <c r="E24" s="43">
        <v>6286.98</v>
      </c>
      <c r="F24" s="43">
        <f t="shared" si="0"/>
        <v>110.7092670660454</v>
      </c>
      <c r="G24" s="43">
        <f t="shared" si="1"/>
        <v>0</v>
      </c>
    </row>
    <row r="25" spans="1:7" s="49" customFormat="1" x14ac:dyDescent="0.2">
      <c r="A25" s="42" t="s">
        <v>20</v>
      </c>
      <c r="B25" s="43">
        <v>1090.73</v>
      </c>
      <c r="C25" s="43">
        <v>0</v>
      </c>
      <c r="D25" s="43">
        <v>0</v>
      </c>
      <c r="E25" s="43">
        <v>1530</v>
      </c>
      <c r="F25" s="43">
        <f t="shared" si="0"/>
        <v>140.27302815545553</v>
      </c>
      <c r="G25" s="43">
        <f t="shared" si="1"/>
        <v>0</v>
      </c>
    </row>
    <row r="26" spans="1:7" s="49" customFormat="1" x14ac:dyDescent="0.2">
      <c r="A26" s="42" t="s">
        <v>21</v>
      </c>
      <c r="B26" s="43">
        <v>857.28</v>
      </c>
      <c r="C26" s="43">
        <v>0</v>
      </c>
      <c r="D26" s="43">
        <v>0</v>
      </c>
      <c r="E26" s="43">
        <v>836.57</v>
      </c>
      <c r="F26" s="43">
        <f t="shared" si="0"/>
        <v>97.584219858156047</v>
      </c>
      <c r="G26" s="43">
        <f t="shared" si="1"/>
        <v>0</v>
      </c>
    </row>
    <row r="27" spans="1:7" s="49" customFormat="1" x14ac:dyDescent="0.2">
      <c r="A27" s="42" t="s">
        <v>22</v>
      </c>
      <c r="B27" s="43">
        <v>112.27</v>
      </c>
      <c r="C27" s="43">
        <v>0</v>
      </c>
      <c r="D27" s="43">
        <v>0</v>
      </c>
      <c r="E27" s="43">
        <v>414.21</v>
      </c>
      <c r="F27" s="43">
        <f t="shared" si="0"/>
        <v>368.94094593390935</v>
      </c>
      <c r="G27" s="43">
        <f t="shared" si="1"/>
        <v>0</v>
      </c>
    </row>
    <row r="28" spans="1:7" s="49" customFormat="1" x14ac:dyDescent="0.2">
      <c r="A28" s="42" t="s">
        <v>23</v>
      </c>
      <c r="B28" s="43">
        <v>810.26</v>
      </c>
      <c r="C28" s="43">
        <v>0</v>
      </c>
      <c r="D28" s="43">
        <v>0</v>
      </c>
      <c r="E28" s="43">
        <v>2043.86</v>
      </c>
      <c r="F28" s="43">
        <f t="shared" si="0"/>
        <v>252.24742675190677</v>
      </c>
      <c r="G28" s="43">
        <f t="shared" si="1"/>
        <v>0</v>
      </c>
    </row>
    <row r="29" spans="1:7" s="49" customFormat="1" x14ac:dyDescent="0.2">
      <c r="A29" s="42" t="s">
        <v>24</v>
      </c>
      <c r="B29" s="43">
        <v>380</v>
      </c>
      <c r="C29" s="43">
        <v>0</v>
      </c>
      <c r="D29" s="43">
        <v>0</v>
      </c>
      <c r="E29" s="43">
        <v>37.799999999999997</v>
      </c>
      <c r="F29" s="43">
        <f t="shared" si="0"/>
        <v>9.9473684210526319</v>
      </c>
      <c r="G29" s="43">
        <f t="shared" si="1"/>
        <v>0</v>
      </c>
    </row>
    <row r="30" spans="1:7" s="49" customFormat="1" x14ac:dyDescent="0.2">
      <c r="A30" s="42" t="s">
        <v>25</v>
      </c>
      <c r="B30" s="43">
        <v>682.55</v>
      </c>
      <c r="C30" s="43">
        <v>0</v>
      </c>
      <c r="D30" s="43">
        <v>0</v>
      </c>
      <c r="E30" s="43">
        <v>729.22</v>
      </c>
      <c r="F30" s="43">
        <f t="shared" si="0"/>
        <v>106.83759431543479</v>
      </c>
      <c r="G30" s="43">
        <f t="shared" si="1"/>
        <v>0</v>
      </c>
    </row>
    <row r="31" spans="1:7" s="49" customFormat="1" x14ac:dyDescent="0.2">
      <c r="A31" s="42" t="s">
        <v>26</v>
      </c>
      <c r="B31" s="43">
        <v>108.09</v>
      </c>
      <c r="C31" s="43">
        <v>0</v>
      </c>
      <c r="D31" s="43">
        <v>0</v>
      </c>
      <c r="E31" s="43">
        <v>125</v>
      </c>
      <c r="F31" s="43">
        <f t="shared" si="0"/>
        <v>115.64437043204737</v>
      </c>
      <c r="G31" s="43">
        <f t="shared" si="1"/>
        <v>0</v>
      </c>
    </row>
    <row r="32" spans="1:7" s="49" customFormat="1" x14ac:dyDescent="0.2">
      <c r="A32" s="42" t="s">
        <v>27</v>
      </c>
      <c r="B32" s="43">
        <v>0</v>
      </c>
      <c r="C32" s="43">
        <v>0</v>
      </c>
      <c r="D32" s="43">
        <v>0</v>
      </c>
      <c r="E32" s="43">
        <v>152.33000000000001</v>
      </c>
      <c r="F32" s="43">
        <f t="shared" si="0"/>
        <v>0</v>
      </c>
      <c r="G32" s="43">
        <f t="shared" si="1"/>
        <v>0</v>
      </c>
    </row>
    <row r="33" spans="1:7" s="49" customFormat="1" x14ac:dyDescent="0.2">
      <c r="A33" s="42" t="s">
        <v>28</v>
      </c>
      <c r="B33" s="43">
        <v>170</v>
      </c>
      <c r="C33" s="43">
        <v>0</v>
      </c>
      <c r="D33" s="43">
        <v>0</v>
      </c>
      <c r="E33" s="43">
        <v>707.24</v>
      </c>
      <c r="F33" s="43">
        <f t="shared" si="0"/>
        <v>416.02352941176468</v>
      </c>
      <c r="G33" s="43">
        <f t="shared" si="1"/>
        <v>0</v>
      </c>
    </row>
    <row r="34" spans="1:7" s="49" customFormat="1" x14ac:dyDescent="0.2">
      <c r="A34" s="41" t="s">
        <v>29</v>
      </c>
      <c r="B34" s="39">
        <v>246.2</v>
      </c>
      <c r="C34" s="39">
        <v>500</v>
      </c>
      <c r="D34" s="39">
        <v>161.30000000000001</v>
      </c>
      <c r="E34" s="39">
        <v>161.30000000000001</v>
      </c>
      <c r="F34" s="39">
        <f t="shared" si="0"/>
        <v>65.515840779853789</v>
      </c>
      <c r="G34" s="39">
        <f t="shared" si="1"/>
        <v>100</v>
      </c>
    </row>
    <row r="35" spans="1:7" s="49" customFormat="1" x14ac:dyDescent="0.2">
      <c r="A35" s="42" t="s">
        <v>30</v>
      </c>
      <c r="B35" s="43">
        <v>246.2</v>
      </c>
      <c r="C35" s="43">
        <v>0</v>
      </c>
      <c r="D35" s="43">
        <v>0</v>
      </c>
      <c r="E35" s="43">
        <v>161.30000000000001</v>
      </c>
      <c r="F35" s="43">
        <f t="shared" si="0"/>
        <v>65.515840779853789</v>
      </c>
      <c r="G35" s="43">
        <f t="shared" si="1"/>
        <v>0</v>
      </c>
    </row>
    <row r="36" spans="1:7" s="48" customFormat="1" ht="25.5" x14ac:dyDescent="0.2">
      <c r="A36" s="36" t="s">
        <v>31</v>
      </c>
      <c r="B36" s="37">
        <v>68226.44</v>
      </c>
      <c r="C36" s="37">
        <v>115000</v>
      </c>
      <c r="D36" s="37">
        <v>130000</v>
      </c>
      <c r="E36" s="37">
        <v>57220.31</v>
      </c>
      <c r="F36" s="37">
        <f t="shared" si="0"/>
        <v>83.868233488366087</v>
      </c>
      <c r="G36" s="37">
        <f t="shared" si="1"/>
        <v>44.015623076923077</v>
      </c>
    </row>
    <row r="37" spans="1:7" s="49" customFormat="1" x14ac:dyDescent="0.2">
      <c r="A37" s="38" t="s">
        <v>4</v>
      </c>
      <c r="B37" s="39">
        <v>68226.44</v>
      </c>
      <c r="C37" s="39">
        <v>115000</v>
      </c>
      <c r="D37" s="39">
        <v>130000</v>
      </c>
      <c r="E37" s="39">
        <v>57220.31</v>
      </c>
      <c r="F37" s="39">
        <f t="shared" si="0"/>
        <v>83.868233488366087</v>
      </c>
      <c r="G37" s="39">
        <f t="shared" si="1"/>
        <v>44.015623076923077</v>
      </c>
    </row>
    <row r="38" spans="1:7" s="47" customFormat="1" x14ac:dyDescent="0.2">
      <c r="A38" s="40" t="s">
        <v>5</v>
      </c>
      <c r="B38" s="35">
        <v>68226.44</v>
      </c>
      <c r="C38" s="35">
        <v>115000</v>
      </c>
      <c r="D38" s="35">
        <v>130000</v>
      </c>
      <c r="E38" s="35">
        <v>57220.31</v>
      </c>
      <c r="F38" s="35">
        <f t="shared" si="0"/>
        <v>83.868233488366087</v>
      </c>
      <c r="G38" s="35">
        <f t="shared" si="1"/>
        <v>44.015623076923077</v>
      </c>
    </row>
    <row r="39" spans="1:7" s="49" customFormat="1" x14ac:dyDescent="0.2">
      <c r="A39" s="41" t="s">
        <v>6</v>
      </c>
      <c r="B39" s="39">
        <v>68226.44</v>
      </c>
      <c r="C39" s="39">
        <v>115000</v>
      </c>
      <c r="D39" s="39">
        <v>130000</v>
      </c>
      <c r="E39" s="39">
        <v>57220.31</v>
      </c>
      <c r="F39" s="39">
        <f t="shared" si="0"/>
        <v>83.868233488366087</v>
      </c>
      <c r="G39" s="39">
        <f t="shared" si="1"/>
        <v>44.015623076923077</v>
      </c>
    </row>
    <row r="40" spans="1:7" s="49" customFormat="1" x14ac:dyDescent="0.2">
      <c r="A40" s="41" t="s">
        <v>7</v>
      </c>
      <c r="B40" s="39">
        <v>68226.44</v>
      </c>
      <c r="C40" s="39">
        <v>115000</v>
      </c>
      <c r="D40" s="39">
        <v>130000</v>
      </c>
      <c r="E40" s="39">
        <v>57220.31</v>
      </c>
      <c r="F40" s="39">
        <f t="shared" si="0"/>
        <v>83.868233488366087</v>
      </c>
      <c r="G40" s="39">
        <f t="shared" si="1"/>
        <v>44.015623076923077</v>
      </c>
    </row>
    <row r="41" spans="1:7" s="49" customFormat="1" x14ac:dyDescent="0.2">
      <c r="A41" s="42" t="s">
        <v>11</v>
      </c>
      <c r="B41" s="43">
        <v>0</v>
      </c>
      <c r="C41" s="43">
        <v>0</v>
      </c>
      <c r="D41" s="43">
        <v>0</v>
      </c>
      <c r="E41" s="43">
        <v>298.88</v>
      </c>
      <c r="F41" s="43">
        <f t="shared" si="0"/>
        <v>0</v>
      </c>
      <c r="G41" s="43">
        <f t="shared" si="1"/>
        <v>0</v>
      </c>
    </row>
    <row r="42" spans="1:7" s="49" customFormat="1" x14ac:dyDescent="0.2">
      <c r="A42" s="42" t="s">
        <v>12</v>
      </c>
      <c r="B42" s="43">
        <v>24872.82</v>
      </c>
      <c r="C42" s="43">
        <v>0</v>
      </c>
      <c r="D42" s="43">
        <v>0</v>
      </c>
      <c r="E42" s="43">
        <v>29290.28</v>
      </c>
      <c r="F42" s="43">
        <f t="shared" si="0"/>
        <v>117.76018963671993</v>
      </c>
      <c r="G42" s="43">
        <f t="shared" si="1"/>
        <v>0</v>
      </c>
    </row>
    <row r="43" spans="1:7" s="49" customFormat="1" x14ac:dyDescent="0.2">
      <c r="A43" s="42" t="s">
        <v>16</v>
      </c>
      <c r="B43" s="43">
        <v>13880.56</v>
      </c>
      <c r="C43" s="43">
        <v>0</v>
      </c>
      <c r="D43" s="43">
        <v>0</v>
      </c>
      <c r="E43" s="43">
        <v>1009.58</v>
      </c>
      <c r="F43" s="43">
        <f t="shared" si="0"/>
        <v>7.2733376751370278</v>
      </c>
      <c r="G43" s="43">
        <f t="shared" si="1"/>
        <v>0</v>
      </c>
    </row>
    <row r="44" spans="1:7" s="49" customFormat="1" x14ac:dyDescent="0.2">
      <c r="A44" s="42" t="s">
        <v>17</v>
      </c>
      <c r="B44" s="43">
        <v>2012.5</v>
      </c>
      <c r="C44" s="43">
        <v>0</v>
      </c>
      <c r="D44" s="43">
        <v>0</v>
      </c>
      <c r="E44" s="43">
        <v>4643.75</v>
      </c>
      <c r="F44" s="43">
        <f t="shared" si="0"/>
        <v>230.74534161490683</v>
      </c>
      <c r="G44" s="43">
        <f t="shared" si="1"/>
        <v>0</v>
      </c>
    </row>
    <row r="45" spans="1:7" s="49" customFormat="1" x14ac:dyDescent="0.2">
      <c r="A45" s="42" t="s">
        <v>18</v>
      </c>
      <c r="B45" s="43">
        <v>720</v>
      </c>
      <c r="C45" s="43">
        <v>0</v>
      </c>
      <c r="D45" s="43">
        <v>0</v>
      </c>
      <c r="E45" s="43">
        <v>0</v>
      </c>
      <c r="F45" s="43">
        <f t="shared" si="0"/>
        <v>0</v>
      </c>
      <c r="G45" s="43">
        <f t="shared" si="1"/>
        <v>0</v>
      </c>
    </row>
    <row r="46" spans="1:7" s="49" customFormat="1" x14ac:dyDescent="0.2">
      <c r="A46" s="42" t="s">
        <v>19</v>
      </c>
      <c r="B46" s="43">
        <v>2905.8</v>
      </c>
      <c r="C46" s="43">
        <v>0</v>
      </c>
      <c r="D46" s="43">
        <v>0</v>
      </c>
      <c r="E46" s="43">
        <v>3427.36</v>
      </c>
      <c r="F46" s="43">
        <f t="shared" si="0"/>
        <v>117.94892972675339</v>
      </c>
      <c r="G46" s="43">
        <f t="shared" si="1"/>
        <v>0</v>
      </c>
    </row>
    <row r="47" spans="1:7" s="49" customFormat="1" x14ac:dyDescent="0.2">
      <c r="A47" s="42" t="s">
        <v>20</v>
      </c>
      <c r="B47" s="43">
        <v>18264</v>
      </c>
      <c r="C47" s="43">
        <v>0</v>
      </c>
      <c r="D47" s="43">
        <v>0</v>
      </c>
      <c r="E47" s="43">
        <v>14020.8</v>
      </c>
      <c r="F47" s="43">
        <f t="shared" si="0"/>
        <v>76.767411300919846</v>
      </c>
      <c r="G47" s="43">
        <f t="shared" si="1"/>
        <v>0</v>
      </c>
    </row>
    <row r="48" spans="1:7" s="49" customFormat="1" x14ac:dyDescent="0.2">
      <c r="A48" s="42" t="s">
        <v>21</v>
      </c>
      <c r="B48" s="43">
        <v>3822.48</v>
      </c>
      <c r="C48" s="43">
        <v>0</v>
      </c>
      <c r="D48" s="43">
        <v>0</v>
      </c>
      <c r="E48" s="43">
        <v>2880</v>
      </c>
      <c r="F48" s="43">
        <f t="shared" si="0"/>
        <v>75.343755886230923</v>
      </c>
      <c r="G48" s="43">
        <f t="shared" si="1"/>
        <v>0</v>
      </c>
    </row>
    <row r="49" spans="1:7" s="49" customFormat="1" x14ac:dyDescent="0.2">
      <c r="A49" s="42" t="s">
        <v>22</v>
      </c>
      <c r="B49" s="43">
        <v>1748.28</v>
      </c>
      <c r="C49" s="43">
        <v>0</v>
      </c>
      <c r="D49" s="43">
        <v>0</v>
      </c>
      <c r="E49" s="43">
        <v>1649.66</v>
      </c>
      <c r="F49" s="43">
        <f t="shared" si="0"/>
        <v>94.359027158121137</v>
      </c>
      <c r="G49" s="43">
        <f t="shared" si="1"/>
        <v>0</v>
      </c>
    </row>
    <row r="50" spans="1:7" s="48" customFormat="1" ht="25.5" x14ac:dyDescent="0.2">
      <c r="A50" s="36" t="s">
        <v>32</v>
      </c>
      <c r="B50" s="37">
        <v>0</v>
      </c>
      <c r="C50" s="37">
        <v>5000</v>
      </c>
      <c r="D50" s="37">
        <v>5000</v>
      </c>
      <c r="E50" s="37">
        <v>2268.2800000000002</v>
      </c>
      <c r="F50" s="37">
        <f t="shared" si="0"/>
        <v>0</v>
      </c>
      <c r="G50" s="37">
        <f t="shared" si="1"/>
        <v>45.365600000000008</v>
      </c>
    </row>
    <row r="51" spans="1:7" s="49" customFormat="1" x14ac:dyDescent="0.2">
      <c r="A51" s="38" t="s">
        <v>4</v>
      </c>
      <c r="B51" s="39">
        <v>0</v>
      </c>
      <c r="C51" s="39">
        <v>5000</v>
      </c>
      <c r="D51" s="39">
        <v>5000</v>
      </c>
      <c r="E51" s="39">
        <v>2268.2800000000002</v>
      </c>
      <c r="F51" s="39">
        <f t="shared" si="0"/>
        <v>0</v>
      </c>
      <c r="G51" s="39">
        <f t="shared" si="1"/>
        <v>45.365600000000008</v>
      </c>
    </row>
    <row r="52" spans="1:7" s="47" customFormat="1" x14ac:dyDescent="0.2">
      <c r="A52" s="40" t="s">
        <v>5</v>
      </c>
      <c r="B52" s="35">
        <v>0</v>
      </c>
      <c r="C52" s="35">
        <v>5000</v>
      </c>
      <c r="D52" s="35">
        <v>5000</v>
      </c>
      <c r="E52" s="35">
        <v>2268.2800000000002</v>
      </c>
      <c r="F52" s="35">
        <f t="shared" si="0"/>
        <v>0</v>
      </c>
      <c r="G52" s="35">
        <f t="shared" si="1"/>
        <v>45.365600000000008</v>
      </c>
    </row>
    <row r="53" spans="1:7" s="49" customFormat="1" x14ac:dyDescent="0.2">
      <c r="A53" s="41" t="s">
        <v>6</v>
      </c>
      <c r="B53" s="39">
        <v>0</v>
      </c>
      <c r="C53" s="39">
        <v>5000</v>
      </c>
      <c r="D53" s="39">
        <v>5000</v>
      </c>
      <c r="E53" s="39">
        <v>2268.2800000000002</v>
      </c>
      <c r="F53" s="39">
        <f t="shared" si="0"/>
        <v>0</v>
      </c>
      <c r="G53" s="39">
        <f t="shared" si="1"/>
        <v>45.365600000000008</v>
      </c>
    </row>
    <row r="54" spans="1:7" s="49" customFormat="1" x14ac:dyDescent="0.2">
      <c r="A54" s="41" t="s">
        <v>7</v>
      </c>
      <c r="B54" s="39">
        <v>0</v>
      </c>
      <c r="C54" s="39">
        <v>5000</v>
      </c>
      <c r="D54" s="39">
        <v>5000</v>
      </c>
      <c r="E54" s="39">
        <v>2268.2800000000002</v>
      </c>
      <c r="F54" s="39">
        <f t="shared" si="0"/>
        <v>0</v>
      </c>
      <c r="G54" s="39">
        <f t="shared" si="1"/>
        <v>45.365600000000008</v>
      </c>
    </row>
    <row r="55" spans="1:7" s="49" customFormat="1" x14ac:dyDescent="0.2">
      <c r="A55" s="42" t="s">
        <v>17</v>
      </c>
      <c r="B55" s="43">
        <v>0</v>
      </c>
      <c r="C55" s="43">
        <v>0</v>
      </c>
      <c r="D55" s="43">
        <v>0</v>
      </c>
      <c r="E55" s="43">
        <v>2268.2800000000002</v>
      </c>
      <c r="F55" s="43">
        <f t="shared" si="0"/>
        <v>0</v>
      </c>
      <c r="G55" s="43">
        <f t="shared" si="1"/>
        <v>0</v>
      </c>
    </row>
    <row r="56" spans="1:7" s="48" customFormat="1" x14ac:dyDescent="0.2">
      <c r="A56" s="36" t="s">
        <v>33</v>
      </c>
      <c r="B56" s="37">
        <v>47809.84</v>
      </c>
      <c r="C56" s="37">
        <v>65720</v>
      </c>
      <c r="D56" s="37">
        <v>95000</v>
      </c>
      <c r="E56" s="37">
        <v>66573.81</v>
      </c>
      <c r="F56" s="37">
        <f t="shared" si="0"/>
        <v>139.24708804714678</v>
      </c>
      <c r="G56" s="37">
        <f t="shared" si="1"/>
        <v>70.077694736842105</v>
      </c>
    </row>
    <row r="57" spans="1:7" s="49" customFormat="1" x14ac:dyDescent="0.2">
      <c r="A57" s="38" t="s">
        <v>4</v>
      </c>
      <c r="B57" s="39">
        <v>47809.84</v>
      </c>
      <c r="C57" s="39">
        <v>65720</v>
      </c>
      <c r="D57" s="39">
        <v>95000</v>
      </c>
      <c r="E57" s="39">
        <v>66573.81</v>
      </c>
      <c r="F57" s="39">
        <f t="shared" si="0"/>
        <v>139.24708804714678</v>
      </c>
      <c r="G57" s="39">
        <f t="shared" si="1"/>
        <v>70.077694736842105</v>
      </c>
    </row>
    <row r="58" spans="1:7" s="47" customFormat="1" x14ac:dyDescent="0.2">
      <c r="A58" s="40" t="s">
        <v>5</v>
      </c>
      <c r="B58" s="35">
        <v>47809.84</v>
      </c>
      <c r="C58" s="35">
        <v>65720</v>
      </c>
      <c r="D58" s="35">
        <v>95000</v>
      </c>
      <c r="E58" s="35">
        <v>66573.81</v>
      </c>
      <c r="F58" s="35">
        <f t="shared" si="0"/>
        <v>139.24708804714678</v>
      </c>
      <c r="G58" s="35">
        <f t="shared" si="1"/>
        <v>70.077694736842105</v>
      </c>
    </row>
    <row r="59" spans="1:7" s="49" customFormat="1" x14ac:dyDescent="0.2">
      <c r="A59" s="41" t="s">
        <v>6</v>
      </c>
      <c r="B59" s="39">
        <v>47809.84</v>
      </c>
      <c r="C59" s="39">
        <v>65720</v>
      </c>
      <c r="D59" s="39">
        <v>95000</v>
      </c>
      <c r="E59" s="39">
        <v>66573.81</v>
      </c>
      <c r="F59" s="39">
        <f t="shared" si="0"/>
        <v>139.24708804714678</v>
      </c>
      <c r="G59" s="39">
        <f t="shared" si="1"/>
        <v>70.077694736842105</v>
      </c>
    </row>
    <row r="60" spans="1:7" s="49" customFormat="1" x14ac:dyDescent="0.2">
      <c r="A60" s="41" t="s">
        <v>7</v>
      </c>
      <c r="B60" s="39">
        <v>47809.84</v>
      </c>
      <c r="C60" s="39">
        <v>65720</v>
      </c>
      <c r="D60" s="39">
        <v>95000</v>
      </c>
      <c r="E60" s="39">
        <v>66573.81</v>
      </c>
      <c r="F60" s="39">
        <f t="shared" si="0"/>
        <v>139.24708804714678</v>
      </c>
      <c r="G60" s="39">
        <f t="shared" si="1"/>
        <v>70.077694736842105</v>
      </c>
    </row>
    <row r="61" spans="1:7" s="49" customFormat="1" x14ac:dyDescent="0.2">
      <c r="A61" s="42" t="s">
        <v>16</v>
      </c>
      <c r="B61" s="43">
        <v>47809.84</v>
      </c>
      <c r="C61" s="43">
        <v>0</v>
      </c>
      <c r="D61" s="43">
        <v>0</v>
      </c>
      <c r="E61" s="43">
        <v>66573.81</v>
      </c>
      <c r="F61" s="43">
        <f t="shared" si="0"/>
        <v>139.24708804714678</v>
      </c>
      <c r="G61" s="43">
        <f t="shared" si="1"/>
        <v>0</v>
      </c>
    </row>
    <row r="62" spans="1:7" s="47" customFormat="1" ht="25.5" x14ac:dyDescent="0.2">
      <c r="A62" s="34" t="s">
        <v>34</v>
      </c>
      <c r="B62" s="35">
        <v>23.62</v>
      </c>
      <c r="C62" s="35">
        <v>1083</v>
      </c>
      <c r="D62" s="35">
        <v>2183</v>
      </c>
      <c r="E62" s="35">
        <v>0</v>
      </c>
      <c r="F62" s="35">
        <f t="shared" si="0"/>
        <v>0</v>
      </c>
      <c r="G62" s="35">
        <f t="shared" si="1"/>
        <v>0</v>
      </c>
    </row>
    <row r="63" spans="1:7" s="48" customFormat="1" ht="25.5" x14ac:dyDescent="0.2">
      <c r="A63" s="36" t="s">
        <v>35</v>
      </c>
      <c r="B63" s="37">
        <v>23.62</v>
      </c>
      <c r="C63" s="37">
        <v>1083</v>
      </c>
      <c r="D63" s="37">
        <v>2183</v>
      </c>
      <c r="E63" s="37">
        <v>0</v>
      </c>
      <c r="F63" s="37">
        <f t="shared" si="0"/>
        <v>0</v>
      </c>
      <c r="G63" s="37">
        <f t="shared" si="1"/>
        <v>0</v>
      </c>
    </row>
    <row r="64" spans="1:7" s="49" customFormat="1" x14ac:dyDescent="0.2">
      <c r="A64" s="38" t="s">
        <v>36</v>
      </c>
      <c r="B64" s="39">
        <v>23.62</v>
      </c>
      <c r="C64" s="39">
        <v>1083</v>
      </c>
      <c r="D64" s="39">
        <v>2183</v>
      </c>
      <c r="E64" s="39">
        <v>0</v>
      </c>
      <c r="F64" s="39">
        <f t="shared" si="0"/>
        <v>0</v>
      </c>
      <c r="G64" s="39">
        <f t="shared" si="1"/>
        <v>0</v>
      </c>
    </row>
    <row r="65" spans="1:7" s="47" customFormat="1" x14ac:dyDescent="0.2">
      <c r="A65" s="40" t="s">
        <v>37</v>
      </c>
      <c r="B65" s="35">
        <v>23.62</v>
      </c>
      <c r="C65" s="35">
        <v>1083</v>
      </c>
      <c r="D65" s="35">
        <v>2183</v>
      </c>
      <c r="E65" s="35">
        <v>0</v>
      </c>
      <c r="F65" s="35">
        <f t="shared" si="0"/>
        <v>0</v>
      </c>
      <c r="G65" s="35">
        <f t="shared" si="1"/>
        <v>0</v>
      </c>
    </row>
    <row r="66" spans="1:7" s="49" customFormat="1" x14ac:dyDescent="0.2">
      <c r="A66" s="41" t="s">
        <v>38</v>
      </c>
      <c r="B66" s="39">
        <v>23.62</v>
      </c>
      <c r="C66" s="39">
        <v>1083</v>
      </c>
      <c r="D66" s="39">
        <v>2183</v>
      </c>
      <c r="E66" s="39">
        <v>0</v>
      </c>
      <c r="F66" s="39">
        <f t="shared" si="0"/>
        <v>0</v>
      </c>
      <c r="G66" s="39">
        <f t="shared" si="1"/>
        <v>0</v>
      </c>
    </row>
    <row r="67" spans="1:7" s="49" customFormat="1" ht="25.5" x14ac:dyDescent="0.2">
      <c r="A67" s="41" t="s">
        <v>39</v>
      </c>
      <c r="B67" s="39">
        <v>23.62</v>
      </c>
      <c r="C67" s="39">
        <v>1083</v>
      </c>
      <c r="D67" s="39">
        <v>2183</v>
      </c>
      <c r="E67" s="39">
        <v>0</v>
      </c>
      <c r="F67" s="39">
        <f t="shared" si="0"/>
        <v>0</v>
      </c>
      <c r="G67" s="39">
        <f t="shared" si="1"/>
        <v>0</v>
      </c>
    </row>
    <row r="68" spans="1:7" s="49" customFormat="1" x14ac:dyDescent="0.2">
      <c r="A68" s="42" t="s">
        <v>40</v>
      </c>
      <c r="B68" s="43">
        <v>23.62</v>
      </c>
      <c r="C68" s="43">
        <v>0</v>
      </c>
      <c r="D68" s="43">
        <v>0</v>
      </c>
      <c r="E68" s="43">
        <v>0</v>
      </c>
      <c r="F68" s="43">
        <f t="shared" si="0"/>
        <v>0</v>
      </c>
      <c r="G68" s="43">
        <f t="shared" si="1"/>
        <v>0</v>
      </c>
    </row>
    <row r="69" spans="1:7" s="47" customFormat="1" x14ac:dyDescent="0.2">
      <c r="A69" s="34" t="s">
        <v>41</v>
      </c>
      <c r="B69" s="35">
        <v>127708.29</v>
      </c>
      <c r="C69" s="35">
        <v>399156</v>
      </c>
      <c r="D69" s="35">
        <v>399711</v>
      </c>
      <c r="E69" s="35">
        <v>127542.77</v>
      </c>
      <c r="F69" s="35">
        <f t="shared" si="0"/>
        <v>99.870392125679558</v>
      </c>
      <c r="G69" s="35">
        <f t="shared" si="1"/>
        <v>31.908746569396389</v>
      </c>
    </row>
    <row r="70" spans="1:7" s="48" customFormat="1" x14ac:dyDescent="0.2">
      <c r="A70" s="36" t="s">
        <v>42</v>
      </c>
      <c r="B70" s="37">
        <v>14692.14</v>
      </c>
      <c r="C70" s="37">
        <v>55058</v>
      </c>
      <c r="D70" s="37">
        <v>55815</v>
      </c>
      <c r="E70" s="37">
        <v>1220.6600000000001</v>
      </c>
      <c r="F70" s="37">
        <f t="shared" si="0"/>
        <v>8.3082518952310558</v>
      </c>
      <c r="G70" s="37">
        <f t="shared" si="1"/>
        <v>2.1869748275553169</v>
      </c>
    </row>
    <row r="71" spans="1:7" s="49" customFormat="1" x14ac:dyDescent="0.2">
      <c r="A71" s="38" t="s">
        <v>36</v>
      </c>
      <c r="B71" s="39">
        <v>14692.14</v>
      </c>
      <c r="C71" s="39">
        <v>55058</v>
      </c>
      <c r="D71" s="39">
        <v>55815</v>
      </c>
      <c r="E71" s="39">
        <v>1220.6600000000001</v>
      </c>
      <c r="F71" s="39">
        <f t="shared" ref="F71:F134" si="2">IFERROR(E71/B71*100,0)</f>
        <v>8.3082518952310558</v>
      </c>
      <c r="G71" s="39">
        <f t="shared" ref="G71:G134" si="3">IFERROR(E71/D71*100,0)</f>
        <v>2.1869748275553169</v>
      </c>
    </row>
    <row r="72" spans="1:7" s="47" customFormat="1" x14ac:dyDescent="0.2">
      <c r="A72" s="40" t="s">
        <v>43</v>
      </c>
      <c r="B72" s="35">
        <v>14692.14</v>
      </c>
      <c r="C72" s="35">
        <v>55058</v>
      </c>
      <c r="D72" s="35">
        <v>55815</v>
      </c>
      <c r="E72" s="35">
        <v>1220.6600000000001</v>
      </c>
      <c r="F72" s="35">
        <f t="shared" si="2"/>
        <v>8.3082518952310558</v>
      </c>
      <c r="G72" s="35">
        <f t="shared" si="3"/>
        <v>2.1869748275553169</v>
      </c>
    </row>
    <row r="73" spans="1:7" s="49" customFormat="1" x14ac:dyDescent="0.2">
      <c r="A73" s="41" t="s">
        <v>6</v>
      </c>
      <c r="B73" s="39">
        <v>1403</v>
      </c>
      <c r="C73" s="39">
        <v>14095</v>
      </c>
      <c r="D73" s="39">
        <v>14852</v>
      </c>
      <c r="E73" s="39">
        <v>257.66000000000003</v>
      </c>
      <c r="F73" s="39">
        <f t="shared" si="2"/>
        <v>18.364932287954385</v>
      </c>
      <c r="G73" s="39">
        <f t="shared" si="3"/>
        <v>1.7348505251817938</v>
      </c>
    </row>
    <row r="74" spans="1:7" s="49" customFormat="1" x14ac:dyDescent="0.2">
      <c r="A74" s="41" t="s">
        <v>7</v>
      </c>
      <c r="B74" s="39">
        <v>1403</v>
      </c>
      <c r="C74" s="39">
        <v>14095</v>
      </c>
      <c r="D74" s="39">
        <v>14852</v>
      </c>
      <c r="E74" s="39">
        <v>257.66000000000003</v>
      </c>
      <c r="F74" s="39">
        <f t="shared" si="2"/>
        <v>18.364932287954385</v>
      </c>
      <c r="G74" s="39">
        <f t="shared" si="3"/>
        <v>1.7348505251817938</v>
      </c>
    </row>
    <row r="75" spans="1:7" s="49" customFormat="1" x14ac:dyDescent="0.2">
      <c r="A75" s="42" t="s">
        <v>44</v>
      </c>
      <c r="B75" s="43">
        <v>0</v>
      </c>
      <c r="C75" s="43">
        <v>0</v>
      </c>
      <c r="D75" s="43">
        <v>0</v>
      </c>
      <c r="E75" s="43">
        <v>257.66000000000003</v>
      </c>
      <c r="F75" s="43">
        <f t="shared" si="2"/>
        <v>0</v>
      </c>
      <c r="G75" s="43">
        <f t="shared" si="3"/>
        <v>0</v>
      </c>
    </row>
    <row r="76" spans="1:7" s="49" customFormat="1" x14ac:dyDescent="0.2">
      <c r="A76" s="42" t="s">
        <v>16</v>
      </c>
      <c r="B76" s="43">
        <v>1180</v>
      </c>
      <c r="C76" s="43">
        <v>0</v>
      </c>
      <c r="D76" s="43">
        <v>0</v>
      </c>
      <c r="E76" s="43">
        <v>0</v>
      </c>
      <c r="F76" s="43">
        <f t="shared" si="2"/>
        <v>0</v>
      </c>
      <c r="G76" s="43">
        <f t="shared" si="3"/>
        <v>0</v>
      </c>
    </row>
    <row r="77" spans="1:7" s="49" customFormat="1" x14ac:dyDescent="0.2">
      <c r="A77" s="42" t="s">
        <v>45</v>
      </c>
      <c r="B77" s="43">
        <v>223</v>
      </c>
      <c r="C77" s="43">
        <v>0</v>
      </c>
      <c r="D77" s="43">
        <v>0</v>
      </c>
      <c r="E77" s="43">
        <v>0</v>
      </c>
      <c r="F77" s="43">
        <f t="shared" si="2"/>
        <v>0</v>
      </c>
      <c r="G77" s="43">
        <f t="shared" si="3"/>
        <v>0</v>
      </c>
    </row>
    <row r="78" spans="1:7" s="49" customFormat="1" x14ac:dyDescent="0.2">
      <c r="A78" s="41" t="s">
        <v>38</v>
      </c>
      <c r="B78" s="39">
        <v>13289.14</v>
      </c>
      <c r="C78" s="39">
        <v>40963</v>
      </c>
      <c r="D78" s="39">
        <v>40963</v>
      </c>
      <c r="E78" s="39">
        <v>963</v>
      </c>
      <c r="F78" s="39">
        <f t="shared" si="2"/>
        <v>7.2465185858528098</v>
      </c>
      <c r="G78" s="39">
        <f t="shared" si="3"/>
        <v>2.3509020335424653</v>
      </c>
    </row>
    <row r="79" spans="1:7" s="49" customFormat="1" ht="25.5" x14ac:dyDescent="0.2">
      <c r="A79" s="41" t="s">
        <v>39</v>
      </c>
      <c r="B79" s="39">
        <v>963</v>
      </c>
      <c r="C79" s="39">
        <v>963</v>
      </c>
      <c r="D79" s="39">
        <v>963</v>
      </c>
      <c r="E79" s="39">
        <v>963</v>
      </c>
      <c r="F79" s="39">
        <f t="shared" si="2"/>
        <v>100</v>
      </c>
      <c r="G79" s="39">
        <f t="shared" si="3"/>
        <v>100</v>
      </c>
    </row>
    <row r="80" spans="1:7" s="49" customFormat="1" x14ac:dyDescent="0.2">
      <c r="A80" s="42" t="s">
        <v>40</v>
      </c>
      <c r="B80" s="43">
        <v>963</v>
      </c>
      <c r="C80" s="43">
        <v>0</v>
      </c>
      <c r="D80" s="43">
        <v>0</v>
      </c>
      <c r="E80" s="43">
        <v>963</v>
      </c>
      <c r="F80" s="43">
        <f t="shared" si="2"/>
        <v>100</v>
      </c>
      <c r="G80" s="43">
        <f t="shared" si="3"/>
        <v>0</v>
      </c>
    </row>
    <row r="81" spans="1:7" s="49" customFormat="1" ht="25.5" x14ac:dyDescent="0.2">
      <c r="A81" s="41" t="s">
        <v>46</v>
      </c>
      <c r="B81" s="39">
        <v>12326.14</v>
      </c>
      <c r="C81" s="39">
        <v>40000</v>
      </c>
      <c r="D81" s="39">
        <v>40000</v>
      </c>
      <c r="E81" s="39">
        <v>0</v>
      </c>
      <c r="F81" s="39">
        <f t="shared" si="2"/>
        <v>0</v>
      </c>
      <c r="G81" s="39">
        <f t="shared" si="3"/>
        <v>0</v>
      </c>
    </row>
    <row r="82" spans="1:7" s="49" customFormat="1" x14ac:dyDescent="0.2">
      <c r="A82" s="42" t="s">
        <v>47</v>
      </c>
      <c r="B82" s="43">
        <v>12326.14</v>
      </c>
      <c r="C82" s="43">
        <v>0</v>
      </c>
      <c r="D82" s="43">
        <v>0</v>
      </c>
      <c r="E82" s="43">
        <v>0</v>
      </c>
      <c r="F82" s="43">
        <f t="shared" si="2"/>
        <v>0</v>
      </c>
      <c r="G82" s="43">
        <f t="shared" si="3"/>
        <v>0</v>
      </c>
    </row>
    <row r="83" spans="1:7" s="48" customFormat="1" ht="25.5" x14ac:dyDescent="0.2">
      <c r="A83" s="36" t="s">
        <v>48</v>
      </c>
      <c r="B83" s="37">
        <v>0</v>
      </c>
      <c r="C83" s="37">
        <v>130</v>
      </c>
      <c r="D83" s="37">
        <v>130</v>
      </c>
      <c r="E83" s="37">
        <v>0</v>
      </c>
      <c r="F83" s="37">
        <f t="shared" si="2"/>
        <v>0</v>
      </c>
      <c r="G83" s="37">
        <f t="shared" si="3"/>
        <v>0</v>
      </c>
    </row>
    <row r="84" spans="1:7" s="49" customFormat="1" x14ac:dyDescent="0.2">
      <c r="A84" s="38" t="s">
        <v>36</v>
      </c>
      <c r="B84" s="39">
        <v>0</v>
      </c>
      <c r="C84" s="39">
        <v>130</v>
      </c>
      <c r="D84" s="39">
        <v>130</v>
      </c>
      <c r="E84" s="39">
        <v>0</v>
      </c>
      <c r="F84" s="39">
        <f t="shared" si="2"/>
        <v>0</v>
      </c>
      <c r="G84" s="39">
        <f t="shared" si="3"/>
        <v>0</v>
      </c>
    </row>
    <row r="85" spans="1:7" s="47" customFormat="1" ht="25.5" x14ac:dyDescent="0.2">
      <c r="A85" s="40" t="s">
        <v>49</v>
      </c>
      <c r="B85" s="35">
        <v>0</v>
      </c>
      <c r="C85" s="35">
        <v>130</v>
      </c>
      <c r="D85" s="35">
        <v>130</v>
      </c>
      <c r="E85" s="35">
        <v>0</v>
      </c>
      <c r="F85" s="35">
        <f t="shared" si="2"/>
        <v>0</v>
      </c>
      <c r="G85" s="35">
        <f t="shared" si="3"/>
        <v>0</v>
      </c>
    </row>
    <row r="86" spans="1:7" s="49" customFormat="1" x14ac:dyDescent="0.2">
      <c r="A86" s="41" t="s">
        <v>6</v>
      </c>
      <c r="B86" s="39">
        <v>0</v>
      </c>
      <c r="C86" s="39">
        <v>130</v>
      </c>
      <c r="D86" s="39">
        <v>130</v>
      </c>
      <c r="E86" s="39">
        <v>0</v>
      </c>
      <c r="F86" s="39">
        <f t="shared" si="2"/>
        <v>0</v>
      </c>
      <c r="G86" s="39">
        <f t="shared" si="3"/>
        <v>0</v>
      </c>
    </row>
    <row r="87" spans="1:7" s="49" customFormat="1" x14ac:dyDescent="0.2">
      <c r="A87" s="41" t="s">
        <v>7</v>
      </c>
      <c r="B87" s="39">
        <v>0</v>
      </c>
      <c r="C87" s="39">
        <v>130</v>
      </c>
      <c r="D87" s="39">
        <v>130</v>
      </c>
      <c r="E87" s="39">
        <v>0</v>
      </c>
      <c r="F87" s="39">
        <f t="shared" si="2"/>
        <v>0</v>
      </c>
      <c r="G87" s="39">
        <f t="shared" si="3"/>
        <v>0</v>
      </c>
    </row>
    <row r="88" spans="1:7" s="48" customFormat="1" ht="25.5" x14ac:dyDescent="0.2">
      <c r="A88" s="36" t="s">
        <v>50</v>
      </c>
      <c r="B88" s="37">
        <v>0</v>
      </c>
      <c r="C88" s="37">
        <v>5000</v>
      </c>
      <c r="D88" s="37">
        <v>5350</v>
      </c>
      <c r="E88" s="37">
        <v>525</v>
      </c>
      <c r="F88" s="37">
        <f t="shared" si="2"/>
        <v>0</v>
      </c>
      <c r="G88" s="37">
        <f t="shared" si="3"/>
        <v>9.8130841121495322</v>
      </c>
    </row>
    <row r="89" spans="1:7" s="49" customFormat="1" x14ac:dyDescent="0.2">
      <c r="A89" s="38" t="s">
        <v>36</v>
      </c>
      <c r="B89" s="39">
        <v>0</v>
      </c>
      <c r="C89" s="39">
        <v>5000</v>
      </c>
      <c r="D89" s="39">
        <v>5350</v>
      </c>
      <c r="E89" s="39">
        <v>525</v>
      </c>
      <c r="F89" s="39">
        <f t="shared" si="2"/>
        <v>0</v>
      </c>
      <c r="G89" s="39">
        <f t="shared" si="3"/>
        <v>9.8130841121495322</v>
      </c>
    </row>
    <row r="90" spans="1:7" s="47" customFormat="1" x14ac:dyDescent="0.2">
      <c r="A90" s="40" t="s">
        <v>51</v>
      </c>
      <c r="B90" s="35">
        <v>0</v>
      </c>
      <c r="C90" s="35">
        <v>5000</v>
      </c>
      <c r="D90" s="35">
        <v>5350</v>
      </c>
      <c r="E90" s="35">
        <v>525</v>
      </c>
      <c r="F90" s="35">
        <f t="shared" si="2"/>
        <v>0</v>
      </c>
      <c r="G90" s="35">
        <f t="shared" si="3"/>
        <v>9.8130841121495322</v>
      </c>
    </row>
    <row r="91" spans="1:7" s="49" customFormat="1" x14ac:dyDescent="0.2">
      <c r="A91" s="41" t="s">
        <v>6</v>
      </c>
      <c r="B91" s="39">
        <v>0</v>
      </c>
      <c r="C91" s="39">
        <v>1500</v>
      </c>
      <c r="D91" s="39">
        <v>1500</v>
      </c>
      <c r="E91" s="39">
        <v>0</v>
      </c>
      <c r="F91" s="39">
        <f t="shared" si="2"/>
        <v>0</v>
      </c>
      <c r="G91" s="39">
        <f t="shared" si="3"/>
        <v>0</v>
      </c>
    </row>
    <row r="92" spans="1:7" s="49" customFormat="1" x14ac:dyDescent="0.2">
      <c r="A92" s="41" t="s">
        <v>52</v>
      </c>
      <c r="B92" s="39">
        <v>0</v>
      </c>
      <c r="C92" s="39">
        <v>1500</v>
      </c>
      <c r="D92" s="39">
        <v>1500</v>
      </c>
      <c r="E92" s="39">
        <v>0</v>
      </c>
      <c r="F92" s="39">
        <f t="shared" si="2"/>
        <v>0</v>
      </c>
      <c r="G92" s="39">
        <f t="shared" si="3"/>
        <v>0</v>
      </c>
    </row>
    <row r="93" spans="1:7" s="49" customFormat="1" x14ac:dyDescent="0.2">
      <c r="A93" s="41" t="s">
        <v>38</v>
      </c>
      <c r="B93" s="39">
        <v>0</v>
      </c>
      <c r="C93" s="39">
        <v>3500</v>
      </c>
      <c r="D93" s="39">
        <v>3850</v>
      </c>
      <c r="E93" s="39">
        <v>525</v>
      </c>
      <c r="F93" s="39">
        <f t="shared" si="2"/>
        <v>0</v>
      </c>
      <c r="G93" s="39">
        <f t="shared" si="3"/>
        <v>13.636363636363635</v>
      </c>
    </row>
    <row r="94" spans="1:7" s="49" customFormat="1" ht="25.5" x14ac:dyDescent="0.2">
      <c r="A94" s="41" t="s">
        <v>39</v>
      </c>
      <c r="B94" s="39">
        <v>0</v>
      </c>
      <c r="C94" s="39">
        <v>3500</v>
      </c>
      <c r="D94" s="39">
        <v>3850</v>
      </c>
      <c r="E94" s="39">
        <v>525</v>
      </c>
      <c r="F94" s="39">
        <f t="shared" si="2"/>
        <v>0</v>
      </c>
      <c r="G94" s="39">
        <f t="shared" si="3"/>
        <v>13.636363636363635</v>
      </c>
    </row>
    <row r="95" spans="1:7" s="49" customFormat="1" x14ac:dyDescent="0.2">
      <c r="A95" s="42" t="s">
        <v>53</v>
      </c>
      <c r="B95" s="43">
        <v>0</v>
      </c>
      <c r="C95" s="43">
        <v>0</v>
      </c>
      <c r="D95" s="43">
        <v>0</v>
      </c>
      <c r="E95" s="43">
        <v>525</v>
      </c>
      <c r="F95" s="43">
        <f t="shared" si="2"/>
        <v>0</v>
      </c>
      <c r="G95" s="43">
        <f t="shared" si="3"/>
        <v>0</v>
      </c>
    </row>
    <row r="96" spans="1:7" s="48" customFormat="1" ht="25.5" x14ac:dyDescent="0.2">
      <c r="A96" s="36" t="s">
        <v>54</v>
      </c>
      <c r="B96" s="37">
        <v>21833.279999999999</v>
      </c>
      <c r="C96" s="37">
        <v>64417</v>
      </c>
      <c r="D96" s="37">
        <v>68147</v>
      </c>
      <c r="E96" s="37">
        <v>30327.89</v>
      </c>
      <c r="F96" s="37">
        <f t="shared" si="2"/>
        <v>138.90670572630407</v>
      </c>
      <c r="G96" s="37">
        <f t="shared" si="3"/>
        <v>44.503631854667113</v>
      </c>
    </row>
    <row r="97" spans="1:7" s="49" customFormat="1" x14ac:dyDescent="0.2">
      <c r="A97" s="38" t="s">
        <v>36</v>
      </c>
      <c r="B97" s="39">
        <v>21833.279999999999</v>
      </c>
      <c r="C97" s="39">
        <v>64417</v>
      </c>
      <c r="D97" s="39">
        <v>68147</v>
      </c>
      <c r="E97" s="39">
        <v>30327.89</v>
      </c>
      <c r="F97" s="39">
        <f t="shared" si="2"/>
        <v>138.90670572630407</v>
      </c>
      <c r="G97" s="39">
        <f t="shared" si="3"/>
        <v>44.503631854667113</v>
      </c>
    </row>
    <row r="98" spans="1:7" s="47" customFormat="1" x14ac:dyDescent="0.2">
      <c r="A98" s="40" t="s">
        <v>55</v>
      </c>
      <c r="B98" s="35">
        <v>21833.279999999999</v>
      </c>
      <c r="C98" s="35">
        <v>64417</v>
      </c>
      <c r="D98" s="35">
        <v>68147</v>
      </c>
      <c r="E98" s="35">
        <v>30327.89</v>
      </c>
      <c r="F98" s="35">
        <f t="shared" si="2"/>
        <v>138.90670572630407</v>
      </c>
      <c r="G98" s="35">
        <f t="shared" si="3"/>
        <v>44.503631854667113</v>
      </c>
    </row>
    <row r="99" spans="1:7" s="49" customFormat="1" x14ac:dyDescent="0.2">
      <c r="A99" s="41" t="s">
        <v>6</v>
      </c>
      <c r="B99" s="39">
        <v>21833.279999999999</v>
      </c>
      <c r="C99" s="39">
        <v>64417</v>
      </c>
      <c r="D99" s="39">
        <v>68147</v>
      </c>
      <c r="E99" s="39">
        <v>30327.89</v>
      </c>
      <c r="F99" s="39">
        <f t="shared" si="2"/>
        <v>138.90670572630407</v>
      </c>
      <c r="G99" s="39">
        <f t="shared" si="3"/>
        <v>44.503631854667113</v>
      </c>
    </row>
    <row r="100" spans="1:7" s="49" customFormat="1" x14ac:dyDescent="0.2">
      <c r="A100" s="41" t="s">
        <v>56</v>
      </c>
      <c r="B100" s="39">
        <v>9660.7199999999993</v>
      </c>
      <c r="C100" s="39">
        <v>20970</v>
      </c>
      <c r="D100" s="39">
        <v>22700</v>
      </c>
      <c r="E100" s="39">
        <v>12149.65</v>
      </c>
      <c r="F100" s="39">
        <f t="shared" si="2"/>
        <v>125.76340065750793</v>
      </c>
      <c r="G100" s="39">
        <f t="shared" si="3"/>
        <v>53.52268722466961</v>
      </c>
    </row>
    <row r="101" spans="1:7" s="49" customFormat="1" x14ac:dyDescent="0.2">
      <c r="A101" s="42" t="s">
        <v>57</v>
      </c>
      <c r="B101" s="43">
        <v>8702.7800000000007</v>
      </c>
      <c r="C101" s="43">
        <v>0</v>
      </c>
      <c r="D101" s="43">
        <v>0</v>
      </c>
      <c r="E101" s="43">
        <v>11225.47</v>
      </c>
      <c r="F101" s="43">
        <f t="shared" si="2"/>
        <v>128.98717421329735</v>
      </c>
      <c r="G101" s="43">
        <f t="shared" si="3"/>
        <v>0</v>
      </c>
    </row>
    <row r="102" spans="1:7" s="49" customFormat="1" x14ac:dyDescent="0.2">
      <c r="A102" s="42" t="s">
        <v>58</v>
      </c>
      <c r="B102" s="43">
        <v>957.94</v>
      </c>
      <c r="C102" s="43">
        <v>0</v>
      </c>
      <c r="D102" s="43">
        <v>0</v>
      </c>
      <c r="E102" s="43">
        <v>924.18</v>
      </c>
      <c r="F102" s="43">
        <f t="shared" si="2"/>
        <v>96.475770925110126</v>
      </c>
      <c r="G102" s="43">
        <f t="shared" si="3"/>
        <v>0</v>
      </c>
    </row>
    <row r="103" spans="1:7" s="49" customFormat="1" x14ac:dyDescent="0.2">
      <c r="A103" s="41" t="s">
        <v>7</v>
      </c>
      <c r="B103" s="39">
        <v>12172.56</v>
      </c>
      <c r="C103" s="39">
        <v>42784</v>
      </c>
      <c r="D103" s="39">
        <v>44784</v>
      </c>
      <c r="E103" s="39">
        <v>18071.71</v>
      </c>
      <c r="F103" s="39">
        <f t="shared" si="2"/>
        <v>148.46268985324369</v>
      </c>
      <c r="G103" s="39">
        <f t="shared" si="3"/>
        <v>40.353050196498749</v>
      </c>
    </row>
    <row r="104" spans="1:7" s="49" customFormat="1" x14ac:dyDescent="0.2">
      <c r="A104" s="42" t="s">
        <v>8</v>
      </c>
      <c r="B104" s="43">
        <v>977.47</v>
      </c>
      <c r="C104" s="43">
        <v>0</v>
      </c>
      <c r="D104" s="43">
        <v>0</v>
      </c>
      <c r="E104" s="43">
        <v>2352.92</v>
      </c>
      <c r="F104" s="43">
        <f t="shared" si="2"/>
        <v>240.71531607108145</v>
      </c>
      <c r="G104" s="43">
        <f t="shared" si="3"/>
        <v>0</v>
      </c>
    </row>
    <row r="105" spans="1:7" s="49" customFormat="1" x14ac:dyDescent="0.2">
      <c r="A105" s="42" t="s">
        <v>9</v>
      </c>
      <c r="B105" s="43">
        <v>10</v>
      </c>
      <c r="C105" s="43">
        <v>0</v>
      </c>
      <c r="D105" s="43">
        <v>0</v>
      </c>
      <c r="E105" s="43">
        <v>66.8</v>
      </c>
      <c r="F105" s="43">
        <f t="shared" si="2"/>
        <v>668</v>
      </c>
      <c r="G105" s="43">
        <f t="shared" si="3"/>
        <v>0</v>
      </c>
    </row>
    <row r="106" spans="1:7" s="49" customFormat="1" x14ac:dyDescent="0.2">
      <c r="A106" s="42" t="s">
        <v>10</v>
      </c>
      <c r="B106" s="43">
        <v>381.09</v>
      </c>
      <c r="C106" s="43">
        <v>0</v>
      </c>
      <c r="D106" s="43">
        <v>0</v>
      </c>
      <c r="E106" s="43">
        <v>656.96</v>
      </c>
      <c r="F106" s="43">
        <f t="shared" si="2"/>
        <v>172.38972421212839</v>
      </c>
      <c r="G106" s="43">
        <f t="shared" si="3"/>
        <v>0</v>
      </c>
    </row>
    <row r="107" spans="1:7" s="49" customFormat="1" x14ac:dyDescent="0.2">
      <c r="A107" s="42" t="s">
        <v>11</v>
      </c>
      <c r="B107" s="43">
        <v>551.98</v>
      </c>
      <c r="C107" s="43">
        <v>0</v>
      </c>
      <c r="D107" s="43">
        <v>0</v>
      </c>
      <c r="E107" s="43">
        <v>2787.89</v>
      </c>
      <c r="F107" s="43">
        <f t="shared" si="2"/>
        <v>505.07083589985137</v>
      </c>
      <c r="G107" s="43">
        <f t="shared" si="3"/>
        <v>0</v>
      </c>
    </row>
    <row r="108" spans="1:7" s="49" customFormat="1" x14ac:dyDescent="0.2">
      <c r="A108" s="42" t="s">
        <v>44</v>
      </c>
      <c r="B108" s="43">
        <v>5955.45</v>
      </c>
      <c r="C108" s="43">
        <v>0</v>
      </c>
      <c r="D108" s="43">
        <v>0</v>
      </c>
      <c r="E108" s="43">
        <v>10644.46</v>
      </c>
      <c r="F108" s="43">
        <f t="shared" si="2"/>
        <v>178.73477235137563</v>
      </c>
      <c r="G108" s="43">
        <f t="shared" si="3"/>
        <v>0</v>
      </c>
    </row>
    <row r="109" spans="1:7" s="49" customFormat="1" x14ac:dyDescent="0.2">
      <c r="A109" s="42" t="s">
        <v>12</v>
      </c>
      <c r="B109" s="43">
        <v>5.7</v>
      </c>
      <c r="C109" s="43">
        <v>0</v>
      </c>
      <c r="D109" s="43">
        <v>0</v>
      </c>
      <c r="E109" s="43">
        <v>14.23</v>
      </c>
      <c r="F109" s="43">
        <f t="shared" si="2"/>
        <v>249.64912280701753</v>
      </c>
      <c r="G109" s="43">
        <f t="shared" si="3"/>
        <v>0</v>
      </c>
    </row>
    <row r="110" spans="1:7" s="49" customFormat="1" ht="25.5" x14ac:dyDescent="0.2">
      <c r="A110" s="42" t="s">
        <v>13</v>
      </c>
      <c r="B110" s="43">
        <v>28</v>
      </c>
      <c r="C110" s="43">
        <v>0</v>
      </c>
      <c r="D110" s="43">
        <v>0</v>
      </c>
      <c r="E110" s="43">
        <v>0</v>
      </c>
      <c r="F110" s="43">
        <f t="shared" si="2"/>
        <v>0</v>
      </c>
      <c r="G110" s="43">
        <f t="shared" si="3"/>
        <v>0</v>
      </c>
    </row>
    <row r="111" spans="1:7" s="49" customFormat="1" x14ac:dyDescent="0.2">
      <c r="A111" s="42" t="s">
        <v>14</v>
      </c>
      <c r="B111" s="43">
        <v>108</v>
      </c>
      <c r="C111" s="43">
        <v>0</v>
      </c>
      <c r="D111" s="43">
        <v>0</v>
      </c>
      <c r="E111" s="43">
        <v>0</v>
      </c>
      <c r="F111" s="43">
        <f t="shared" si="2"/>
        <v>0</v>
      </c>
      <c r="G111" s="43">
        <f t="shared" si="3"/>
        <v>0</v>
      </c>
    </row>
    <row r="112" spans="1:7" s="49" customFormat="1" x14ac:dyDescent="0.2">
      <c r="A112" s="42" t="s">
        <v>16</v>
      </c>
      <c r="B112" s="43">
        <v>2834.85</v>
      </c>
      <c r="C112" s="43">
        <v>0</v>
      </c>
      <c r="D112" s="43">
        <v>0</v>
      </c>
      <c r="E112" s="43">
        <v>747.45</v>
      </c>
      <c r="F112" s="43">
        <f t="shared" si="2"/>
        <v>26.366474416635803</v>
      </c>
      <c r="G112" s="43">
        <f t="shared" si="3"/>
        <v>0</v>
      </c>
    </row>
    <row r="113" spans="1:7" s="49" customFormat="1" x14ac:dyDescent="0.2">
      <c r="A113" s="42" t="s">
        <v>20</v>
      </c>
      <c r="B113" s="43">
        <v>0</v>
      </c>
      <c r="C113" s="43">
        <v>0</v>
      </c>
      <c r="D113" s="43">
        <v>0</v>
      </c>
      <c r="E113" s="43">
        <v>200</v>
      </c>
      <c r="F113" s="43">
        <f t="shared" si="2"/>
        <v>0</v>
      </c>
      <c r="G113" s="43">
        <f t="shared" si="3"/>
        <v>0</v>
      </c>
    </row>
    <row r="114" spans="1:7" s="49" customFormat="1" x14ac:dyDescent="0.2">
      <c r="A114" s="42" t="s">
        <v>22</v>
      </c>
      <c r="B114" s="43">
        <v>3</v>
      </c>
      <c r="C114" s="43">
        <v>0</v>
      </c>
      <c r="D114" s="43">
        <v>0</v>
      </c>
      <c r="E114" s="43">
        <v>275</v>
      </c>
      <c r="F114" s="43">
        <f t="shared" si="2"/>
        <v>9166.6666666666679</v>
      </c>
      <c r="G114" s="43">
        <f t="shared" si="3"/>
        <v>0</v>
      </c>
    </row>
    <row r="115" spans="1:7" s="49" customFormat="1" x14ac:dyDescent="0.2">
      <c r="A115" s="42" t="s">
        <v>23</v>
      </c>
      <c r="B115" s="43">
        <v>0</v>
      </c>
      <c r="C115" s="43">
        <v>0</v>
      </c>
      <c r="D115" s="43">
        <v>0</v>
      </c>
      <c r="E115" s="43">
        <v>125</v>
      </c>
      <c r="F115" s="43">
        <f t="shared" si="2"/>
        <v>0</v>
      </c>
      <c r="G115" s="43">
        <f t="shared" si="3"/>
        <v>0</v>
      </c>
    </row>
    <row r="116" spans="1:7" s="49" customFormat="1" x14ac:dyDescent="0.2">
      <c r="A116" s="42" t="s">
        <v>24</v>
      </c>
      <c r="B116" s="43">
        <v>933.98</v>
      </c>
      <c r="C116" s="43">
        <v>0</v>
      </c>
      <c r="D116" s="43">
        <v>0</v>
      </c>
      <c r="E116" s="43">
        <v>0</v>
      </c>
      <c r="F116" s="43">
        <f t="shared" si="2"/>
        <v>0</v>
      </c>
      <c r="G116" s="43">
        <f t="shared" si="3"/>
        <v>0</v>
      </c>
    </row>
    <row r="117" spans="1:7" s="49" customFormat="1" x14ac:dyDescent="0.2">
      <c r="A117" s="42" t="s">
        <v>45</v>
      </c>
      <c r="B117" s="43">
        <v>0</v>
      </c>
      <c r="C117" s="43">
        <v>0</v>
      </c>
      <c r="D117" s="43">
        <v>0</v>
      </c>
      <c r="E117" s="43">
        <v>176</v>
      </c>
      <c r="F117" s="43">
        <f t="shared" si="2"/>
        <v>0</v>
      </c>
      <c r="G117" s="43">
        <f t="shared" si="3"/>
        <v>0</v>
      </c>
    </row>
    <row r="118" spans="1:7" s="49" customFormat="1" x14ac:dyDescent="0.2">
      <c r="A118" s="42" t="s">
        <v>26</v>
      </c>
      <c r="B118" s="43">
        <v>0</v>
      </c>
      <c r="C118" s="43">
        <v>0</v>
      </c>
      <c r="D118" s="43">
        <v>0</v>
      </c>
      <c r="E118" s="43">
        <v>25</v>
      </c>
      <c r="F118" s="43">
        <f t="shared" si="2"/>
        <v>0</v>
      </c>
      <c r="G118" s="43">
        <f t="shared" si="3"/>
        <v>0</v>
      </c>
    </row>
    <row r="119" spans="1:7" s="49" customFormat="1" x14ac:dyDescent="0.2">
      <c r="A119" s="42" t="s">
        <v>27</v>
      </c>
      <c r="B119" s="43">
        <v>151.66999999999999</v>
      </c>
      <c r="C119" s="43">
        <v>0</v>
      </c>
      <c r="D119" s="43">
        <v>0</v>
      </c>
      <c r="E119" s="43">
        <v>0</v>
      </c>
      <c r="F119" s="43">
        <f t="shared" si="2"/>
        <v>0</v>
      </c>
      <c r="G119" s="43">
        <f t="shared" si="3"/>
        <v>0</v>
      </c>
    </row>
    <row r="120" spans="1:7" s="49" customFormat="1" x14ac:dyDescent="0.2">
      <c r="A120" s="42" t="s">
        <v>28</v>
      </c>
      <c r="B120" s="43">
        <v>231.37</v>
      </c>
      <c r="C120" s="43">
        <v>0</v>
      </c>
      <c r="D120" s="43">
        <v>0</v>
      </c>
      <c r="E120" s="43">
        <v>0</v>
      </c>
      <c r="F120" s="43">
        <f t="shared" si="2"/>
        <v>0</v>
      </c>
      <c r="G120" s="43">
        <f t="shared" si="3"/>
        <v>0</v>
      </c>
    </row>
    <row r="121" spans="1:7" s="49" customFormat="1" x14ac:dyDescent="0.2">
      <c r="A121" s="41" t="s">
        <v>29</v>
      </c>
      <c r="B121" s="39">
        <v>0</v>
      </c>
      <c r="C121" s="39">
        <v>663</v>
      </c>
      <c r="D121" s="39">
        <v>663</v>
      </c>
      <c r="E121" s="39">
        <v>106.53</v>
      </c>
      <c r="F121" s="39">
        <f t="shared" si="2"/>
        <v>0</v>
      </c>
      <c r="G121" s="39">
        <f t="shared" si="3"/>
        <v>16.067873303167421</v>
      </c>
    </row>
    <row r="122" spans="1:7" s="49" customFormat="1" x14ac:dyDescent="0.2">
      <c r="A122" s="42" t="s">
        <v>30</v>
      </c>
      <c r="B122" s="43">
        <v>0</v>
      </c>
      <c r="C122" s="43">
        <v>0</v>
      </c>
      <c r="D122" s="43">
        <v>0</v>
      </c>
      <c r="E122" s="43">
        <v>83.53</v>
      </c>
      <c r="F122" s="43">
        <f t="shared" si="2"/>
        <v>0</v>
      </c>
      <c r="G122" s="43">
        <f t="shared" si="3"/>
        <v>0</v>
      </c>
    </row>
    <row r="123" spans="1:7" s="49" customFormat="1" x14ac:dyDescent="0.2">
      <c r="A123" s="42" t="s">
        <v>59</v>
      </c>
      <c r="B123" s="43">
        <v>0</v>
      </c>
      <c r="C123" s="43">
        <v>0</v>
      </c>
      <c r="D123" s="43">
        <v>0</v>
      </c>
      <c r="E123" s="43">
        <v>23</v>
      </c>
      <c r="F123" s="43">
        <f t="shared" si="2"/>
        <v>0</v>
      </c>
      <c r="G123" s="43">
        <f t="shared" si="3"/>
        <v>0</v>
      </c>
    </row>
    <row r="124" spans="1:7" s="48" customFormat="1" ht="25.5" x14ac:dyDescent="0.2">
      <c r="A124" s="36" t="s">
        <v>60</v>
      </c>
      <c r="B124" s="37">
        <v>21781.66</v>
      </c>
      <c r="C124" s="37">
        <v>140072</v>
      </c>
      <c r="D124" s="37">
        <v>153599</v>
      </c>
      <c r="E124" s="37">
        <v>32268.66</v>
      </c>
      <c r="F124" s="37">
        <f t="shared" si="2"/>
        <v>148.14600907368859</v>
      </c>
      <c r="G124" s="37">
        <f t="shared" si="3"/>
        <v>21.008378960800524</v>
      </c>
    </row>
    <row r="125" spans="1:7" s="49" customFormat="1" x14ac:dyDescent="0.2">
      <c r="A125" s="38" t="s">
        <v>4</v>
      </c>
      <c r="B125" s="39">
        <v>21756.18</v>
      </c>
      <c r="C125" s="39">
        <v>108045</v>
      </c>
      <c r="D125" s="39">
        <v>121572</v>
      </c>
      <c r="E125" s="39">
        <v>32033.68</v>
      </c>
      <c r="F125" s="39">
        <f t="shared" si="2"/>
        <v>147.23945104333575</v>
      </c>
      <c r="G125" s="39">
        <f t="shared" si="3"/>
        <v>26.349554173658408</v>
      </c>
    </row>
    <row r="126" spans="1:7" s="47" customFormat="1" ht="25.5" x14ac:dyDescent="0.2">
      <c r="A126" s="40" t="s">
        <v>61</v>
      </c>
      <c r="B126" s="35">
        <v>21756.18</v>
      </c>
      <c r="C126" s="35">
        <v>108045</v>
      </c>
      <c r="D126" s="35">
        <v>121572</v>
      </c>
      <c r="E126" s="35">
        <v>32033.68</v>
      </c>
      <c r="F126" s="35">
        <f t="shared" si="2"/>
        <v>147.23945104333575</v>
      </c>
      <c r="G126" s="35">
        <f t="shared" si="3"/>
        <v>26.349554173658408</v>
      </c>
    </row>
    <row r="127" spans="1:7" s="49" customFormat="1" x14ac:dyDescent="0.2">
      <c r="A127" s="41" t="s">
        <v>6</v>
      </c>
      <c r="B127" s="39">
        <v>21366.19</v>
      </c>
      <c r="C127" s="39">
        <v>94109</v>
      </c>
      <c r="D127" s="39">
        <v>106300</v>
      </c>
      <c r="E127" s="39">
        <v>31191.7</v>
      </c>
      <c r="F127" s="39">
        <f t="shared" si="2"/>
        <v>145.98625211139657</v>
      </c>
      <c r="G127" s="39">
        <f t="shared" si="3"/>
        <v>29.343085606773283</v>
      </c>
    </row>
    <row r="128" spans="1:7" s="49" customFormat="1" x14ac:dyDescent="0.2">
      <c r="A128" s="41" t="s">
        <v>56</v>
      </c>
      <c r="B128" s="39">
        <v>15845.3</v>
      </c>
      <c r="C128" s="39">
        <v>48100</v>
      </c>
      <c r="D128" s="39">
        <v>48100</v>
      </c>
      <c r="E128" s="39">
        <v>18973.439999999999</v>
      </c>
      <c r="F128" s="39">
        <f t="shared" si="2"/>
        <v>119.74175307504433</v>
      </c>
      <c r="G128" s="39">
        <f t="shared" si="3"/>
        <v>39.445821205821204</v>
      </c>
    </row>
    <row r="129" spans="1:7" s="49" customFormat="1" x14ac:dyDescent="0.2">
      <c r="A129" s="42" t="s">
        <v>57</v>
      </c>
      <c r="B129" s="43">
        <v>13054.16</v>
      </c>
      <c r="C129" s="43">
        <v>0</v>
      </c>
      <c r="D129" s="43">
        <v>0</v>
      </c>
      <c r="E129" s="43">
        <v>16784.16</v>
      </c>
      <c r="F129" s="43">
        <f t="shared" si="2"/>
        <v>128.57326706582424</v>
      </c>
      <c r="G129" s="43">
        <f t="shared" si="3"/>
        <v>0</v>
      </c>
    </row>
    <row r="130" spans="1:7" s="49" customFormat="1" x14ac:dyDescent="0.2">
      <c r="A130" s="42" t="s">
        <v>62</v>
      </c>
      <c r="B130" s="43">
        <v>800</v>
      </c>
      <c r="C130" s="43">
        <v>0</v>
      </c>
      <c r="D130" s="43">
        <v>0</v>
      </c>
      <c r="E130" s="43">
        <v>800</v>
      </c>
      <c r="F130" s="43">
        <f t="shared" si="2"/>
        <v>100</v>
      </c>
      <c r="G130" s="43">
        <f t="shared" si="3"/>
        <v>0</v>
      </c>
    </row>
    <row r="131" spans="1:7" s="49" customFormat="1" x14ac:dyDescent="0.2">
      <c r="A131" s="42" t="s">
        <v>58</v>
      </c>
      <c r="B131" s="43">
        <v>1991.14</v>
      </c>
      <c r="C131" s="43">
        <v>0</v>
      </c>
      <c r="D131" s="43">
        <v>0</v>
      </c>
      <c r="E131" s="43">
        <v>1389.28</v>
      </c>
      <c r="F131" s="43">
        <f t="shared" si="2"/>
        <v>69.773094810008331</v>
      </c>
      <c r="G131" s="43">
        <f t="shared" si="3"/>
        <v>0</v>
      </c>
    </row>
    <row r="132" spans="1:7" s="49" customFormat="1" x14ac:dyDescent="0.2">
      <c r="A132" s="41" t="s">
        <v>7</v>
      </c>
      <c r="B132" s="39">
        <v>4479.08</v>
      </c>
      <c r="C132" s="39">
        <v>17809</v>
      </c>
      <c r="D132" s="39">
        <v>26000</v>
      </c>
      <c r="E132" s="39">
        <v>11252.16</v>
      </c>
      <c r="F132" s="39">
        <f t="shared" si="2"/>
        <v>251.21587468855213</v>
      </c>
      <c r="G132" s="39">
        <f t="shared" si="3"/>
        <v>43.277538461538462</v>
      </c>
    </row>
    <row r="133" spans="1:7" s="49" customFormat="1" x14ac:dyDescent="0.2">
      <c r="A133" s="42" t="s">
        <v>8</v>
      </c>
      <c r="B133" s="43">
        <v>236</v>
      </c>
      <c r="C133" s="43">
        <v>0</v>
      </c>
      <c r="D133" s="43">
        <v>0</v>
      </c>
      <c r="E133" s="43">
        <v>118.9</v>
      </c>
      <c r="F133" s="43">
        <f t="shared" si="2"/>
        <v>50.381355932203398</v>
      </c>
      <c r="G133" s="43">
        <f t="shared" si="3"/>
        <v>0</v>
      </c>
    </row>
    <row r="134" spans="1:7" s="49" customFormat="1" x14ac:dyDescent="0.2">
      <c r="A134" s="42" t="s">
        <v>9</v>
      </c>
      <c r="B134" s="43">
        <v>0</v>
      </c>
      <c r="C134" s="43">
        <v>0</v>
      </c>
      <c r="D134" s="43">
        <v>0</v>
      </c>
      <c r="E134" s="43">
        <v>718.8</v>
      </c>
      <c r="F134" s="43">
        <f t="shared" si="2"/>
        <v>0</v>
      </c>
      <c r="G134" s="43">
        <f t="shared" si="3"/>
        <v>0</v>
      </c>
    </row>
    <row r="135" spans="1:7" s="49" customFormat="1" x14ac:dyDescent="0.2">
      <c r="A135" s="42" t="s">
        <v>10</v>
      </c>
      <c r="B135" s="43">
        <v>0</v>
      </c>
      <c r="C135" s="43">
        <v>0</v>
      </c>
      <c r="D135" s="43">
        <v>0</v>
      </c>
      <c r="E135" s="43">
        <v>180.8</v>
      </c>
      <c r="F135" s="43">
        <f t="shared" ref="F135:F198" si="4">IFERROR(E135/B135*100,0)</f>
        <v>0</v>
      </c>
      <c r="G135" s="43">
        <f t="shared" ref="G135:G198" si="5">IFERROR(E135/D135*100,0)</f>
        <v>0</v>
      </c>
    </row>
    <row r="136" spans="1:7" s="49" customFormat="1" x14ac:dyDescent="0.2">
      <c r="A136" s="42" t="s">
        <v>11</v>
      </c>
      <c r="B136" s="43">
        <v>1448.57</v>
      </c>
      <c r="C136" s="43">
        <v>0</v>
      </c>
      <c r="D136" s="43">
        <v>0</v>
      </c>
      <c r="E136" s="43">
        <v>4750.92</v>
      </c>
      <c r="F136" s="43">
        <f t="shared" si="4"/>
        <v>327.97310450996503</v>
      </c>
      <c r="G136" s="43">
        <f t="shared" si="5"/>
        <v>0</v>
      </c>
    </row>
    <row r="137" spans="1:7" s="49" customFormat="1" x14ac:dyDescent="0.2">
      <c r="A137" s="42" t="s">
        <v>44</v>
      </c>
      <c r="B137" s="43">
        <v>0</v>
      </c>
      <c r="C137" s="43">
        <v>0</v>
      </c>
      <c r="D137" s="43">
        <v>0</v>
      </c>
      <c r="E137" s="43">
        <v>83.25</v>
      </c>
      <c r="F137" s="43">
        <f t="shared" si="4"/>
        <v>0</v>
      </c>
      <c r="G137" s="43">
        <f t="shared" si="5"/>
        <v>0</v>
      </c>
    </row>
    <row r="138" spans="1:7" s="49" customFormat="1" x14ac:dyDescent="0.2">
      <c r="A138" s="42" t="s">
        <v>12</v>
      </c>
      <c r="B138" s="43">
        <v>0</v>
      </c>
      <c r="C138" s="43">
        <v>0</v>
      </c>
      <c r="D138" s="43">
        <v>0</v>
      </c>
      <c r="E138" s="43">
        <v>647.26</v>
      </c>
      <c r="F138" s="43">
        <f t="shared" si="4"/>
        <v>0</v>
      </c>
      <c r="G138" s="43">
        <f t="shared" si="5"/>
        <v>0</v>
      </c>
    </row>
    <row r="139" spans="1:7" s="49" customFormat="1" ht="25.5" x14ac:dyDescent="0.2">
      <c r="A139" s="42" t="s">
        <v>13</v>
      </c>
      <c r="B139" s="43">
        <v>0</v>
      </c>
      <c r="C139" s="43">
        <v>0</v>
      </c>
      <c r="D139" s="43">
        <v>0</v>
      </c>
      <c r="E139" s="43">
        <v>650</v>
      </c>
      <c r="F139" s="43">
        <f t="shared" si="4"/>
        <v>0</v>
      </c>
      <c r="G139" s="43">
        <f t="shared" si="5"/>
        <v>0</v>
      </c>
    </row>
    <row r="140" spans="1:7" s="49" customFormat="1" x14ac:dyDescent="0.2">
      <c r="A140" s="42" t="s">
        <v>14</v>
      </c>
      <c r="B140" s="43">
        <v>0</v>
      </c>
      <c r="C140" s="43">
        <v>0</v>
      </c>
      <c r="D140" s="43">
        <v>0</v>
      </c>
      <c r="E140" s="43">
        <v>1126.83</v>
      </c>
      <c r="F140" s="43">
        <f t="shared" si="4"/>
        <v>0</v>
      </c>
      <c r="G140" s="43">
        <f t="shared" si="5"/>
        <v>0</v>
      </c>
    </row>
    <row r="141" spans="1:7" s="49" customFormat="1" x14ac:dyDescent="0.2">
      <c r="A141" s="42" t="s">
        <v>16</v>
      </c>
      <c r="B141" s="43">
        <v>850</v>
      </c>
      <c r="C141" s="43">
        <v>0</v>
      </c>
      <c r="D141" s="43">
        <v>0</v>
      </c>
      <c r="E141" s="43">
        <v>2744</v>
      </c>
      <c r="F141" s="43">
        <f t="shared" si="4"/>
        <v>322.8235294117647</v>
      </c>
      <c r="G141" s="43">
        <f t="shared" si="5"/>
        <v>0</v>
      </c>
    </row>
    <row r="142" spans="1:7" s="49" customFormat="1" x14ac:dyDescent="0.2">
      <c r="A142" s="42" t="s">
        <v>22</v>
      </c>
      <c r="B142" s="43">
        <v>104.51</v>
      </c>
      <c r="C142" s="43">
        <v>0</v>
      </c>
      <c r="D142" s="43">
        <v>0</v>
      </c>
      <c r="E142" s="43">
        <v>0</v>
      </c>
      <c r="F142" s="43">
        <f t="shared" si="4"/>
        <v>0</v>
      </c>
      <c r="G142" s="43">
        <f t="shared" si="5"/>
        <v>0</v>
      </c>
    </row>
    <row r="143" spans="1:7" s="49" customFormat="1" x14ac:dyDescent="0.2">
      <c r="A143" s="42" t="s">
        <v>24</v>
      </c>
      <c r="B143" s="43">
        <v>1000</v>
      </c>
      <c r="C143" s="43">
        <v>0</v>
      </c>
      <c r="D143" s="43">
        <v>0</v>
      </c>
      <c r="E143" s="43">
        <v>147</v>
      </c>
      <c r="F143" s="43">
        <f t="shared" si="4"/>
        <v>14.7</v>
      </c>
      <c r="G143" s="43">
        <f t="shared" si="5"/>
        <v>0</v>
      </c>
    </row>
    <row r="144" spans="1:7" s="49" customFormat="1" x14ac:dyDescent="0.2">
      <c r="A144" s="42" t="s">
        <v>27</v>
      </c>
      <c r="B144" s="43">
        <v>840</v>
      </c>
      <c r="C144" s="43">
        <v>0</v>
      </c>
      <c r="D144" s="43">
        <v>0</v>
      </c>
      <c r="E144" s="43">
        <v>0</v>
      </c>
      <c r="F144" s="43">
        <f t="shared" si="4"/>
        <v>0</v>
      </c>
      <c r="G144" s="43">
        <f t="shared" si="5"/>
        <v>0</v>
      </c>
    </row>
    <row r="145" spans="1:7" s="49" customFormat="1" x14ac:dyDescent="0.2">
      <c r="A145" s="42" t="s">
        <v>28</v>
      </c>
      <c r="B145" s="43">
        <v>0</v>
      </c>
      <c r="C145" s="43">
        <v>0</v>
      </c>
      <c r="D145" s="43">
        <v>0</v>
      </c>
      <c r="E145" s="43">
        <v>84.4</v>
      </c>
      <c r="F145" s="43">
        <f t="shared" si="4"/>
        <v>0</v>
      </c>
      <c r="G145" s="43">
        <f t="shared" si="5"/>
        <v>0</v>
      </c>
    </row>
    <row r="146" spans="1:7" s="49" customFormat="1" ht="25.5" x14ac:dyDescent="0.2">
      <c r="A146" s="41" t="s">
        <v>63</v>
      </c>
      <c r="B146" s="39">
        <v>0</v>
      </c>
      <c r="C146" s="39">
        <v>26000</v>
      </c>
      <c r="D146" s="39">
        <v>30000</v>
      </c>
      <c r="E146" s="39">
        <v>0</v>
      </c>
      <c r="F146" s="39">
        <f t="shared" si="4"/>
        <v>0</v>
      </c>
      <c r="G146" s="39">
        <f t="shared" si="5"/>
        <v>0</v>
      </c>
    </row>
    <row r="147" spans="1:7" s="49" customFormat="1" x14ac:dyDescent="0.2">
      <c r="A147" s="41" t="s">
        <v>52</v>
      </c>
      <c r="B147" s="39">
        <v>1041.81</v>
      </c>
      <c r="C147" s="39">
        <v>2200</v>
      </c>
      <c r="D147" s="39">
        <v>2200</v>
      </c>
      <c r="E147" s="39">
        <v>966.1</v>
      </c>
      <c r="F147" s="39">
        <f t="shared" si="4"/>
        <v>92.732839961221345</v>
      </c>
      <c r="G147" s="39">
        <f t="shared" si="5"/>
        <v>43.913636363636364</v>
      </c>
    </row>
    <row r="148" spans="1:7" s="49" customFormat="1" x14ac:dyDescent="0.2">
      <c r="A148" s="42" t="s">
        <v>64</v>
      </c>
      <c r="B148" s="43">
        <v>1041.81</v>
      </c>
      <c r="C148" s="43">
        <v>0</v>
      </c>
      <c r="D148" s="43">
        <v>0</v>
      </c>
      <c r="E148" s="43">
        <v>966.1</v>
      </c>
      <c r="F148" s="43">
        <f t="shared" si="4"/>
        <v>92.732839961221345</v>
      </c>
      <c r="G148" s="43">
        <f t="shared" si="5"/>
        <v>0</v>
      </c>
    </row>
    <row r="149" spans="1:7" s="49" customFormat="1" x14ac:dyDescent="0.2">
      <c r="A149" s="41" t="s">
        <v>38</v>
      </c>
      <c r="B149" s="39">
        <v>389.99</v>
      </c>
      <c r="C149" s="39">
        <v>13936</v>
      </c>
      <c r="D149" s="39">
        <v>15272</v>
      </c>
      <c r="E149" s="39">
        <v>841.98</v>
      </c>
      <c r="F149" s="39">
        <f t="shared" si="4"/>
        <v>215.89784353444958</v>
      </c>
      <c r="G149" s="39">
        <f t="shared" si="5"/>
        <v>5.5132268203247774</v>
      </c>
    </row>
    <row r="150" spans="1:7" s="49" customFormat="1" ht="25.5" x14ac:dyDescent="0.2">
      <c r="A150" s="41" t="s">
        <v>39</v>
      </c>
      <c r="B150" s="39">
        <v>389.99</v>
      </c>
      <c r="C150" s="39">
        <v>13936</v>
      </c>
      <c r="D150" s="39">
        <v>15272</v>
      </c>
      <c r="E150" s="39">
        <v>841.98</v>
      </c>
      <c r="F150" s="39">
        <f t="shared" si="4"/>
        <v>215.89784353444958</v>
      </c>
      <c r="G150" s="39">
        <f t="shared" si="5"/>
        <v>5.5132268203247774</v>
      </c>
    </row>
    <row r="151" spans="1:7" s="49" customFormat="1" x14ac:dyDescent="0.2">
      <c r="A151" s="42" t="s">
        <v>53</v>
      </c>
      <c r="B151" s="43">
        <v>0</v>
      </c>
      <c r="C151" s="43">
        <v>0</v>
      </c>
      <c r="D151" s="43">
        <v>0</v>
      </c>
      <c r="E151" s="43">
        <v>78.989999999999995</v>
      </c>
      <c r="F151" s="43">
        <f t="shared" si="4"/>
        <v>0</v>
      </c>
      <c r="G151" s="43">
        <f t="shared" si="5"/>
        <v>0</v>
      </c>
    </row>
    <row r="152" spans="1:7" s="49" customFormat="1" x14ac:dyDescent="0.2">
      <c r="A152" s="42" t="s">
        <v>65</v>
      </c>
      <c r="B152" s="43">
        <v>389.99</v>
      </c>
      <c r="C152" s="43">
        <v>0</v>
      </c>
      <c r="D152" s="43">
        <v>0</v>
      </c>
      <c r="E152" s="43">
        <v>0</v>
      </c>
      <c r="F152" s="43">
        <f t="shared" si="4"/>
        <v>0</v>
      </c>
      <c r="G152" s="43">
        <f t="shared" si="5"/>
        <v>0</v>
      </c>
    </row>
    <row r="153" spans="1:7" s="49" customFormat="1" x14ac:dyDescent="0.2">
      <c r="A153" s="42" t="s">
        <v>66</v>
      </c>
      <c r="B153" s="43">
        <v>0</v>
      </c>
      <c r="C153" s="43">
        <v>0</v>
      </c>
      <c r="D153" s="43">
        <v>0</v>
      </c>
      <c r="E153" s="43">
        <v>598.99</v>
      </c>
      <c r="F153" s="43">
        <f t="shared" si="4"/>
        <v>0</v>
      </c>
      <c r="G153" s="43">
        <f t="shared" si="5"/>
        <v>0</v>
      </c>
    </row>
    <row r="154" spans="1:7" s="49" customFormat="1" x14ac:dyDescent="0.2">
      <c r="A154" s="42" t="s">
        <v>67</v>
      </c>
      <c r="B154" s="43">
        <v>0</v>
      </c>
      <c r="C154" s="43">
        <v>0</v>
      </c>
      <c r="D154" s="43">
        <v>0</v>
      </c>
      <c r="E154" s="43">
        <v>164</v>
      </c>
      <c r="F154" s="43">
        <f t="shared" si="4"/>
        <v>0</v>
      </c>
      <c r="G154" s="43">
        <f t="shared" si="5"/>
        <v>0</v>
      </c>
    </row>
    <row r="155" spans="1:7" s="49" customFormat="1" x14ac:dyDescent="0.2">
      <c r="A155" s="38" t="s">
        <v>36</v>
      </c>
      <c r="B155" s="39">
        <v>25.48</v>
      </c>
      <c r="C155" s="39">
        <v>32027</v>
      </c>
      <c r="D155" s="39">
        <v>32027</v>
      </c>
      <c r="E155" s="39">
        <v>234.98</v>
      </c>
      <c r="F155" s="39">
        <f t="shared" si="4"/>
        <v>922.21350078492924</v>
      </c>
      <c r="G155" s="39">
        <f t="shared" si="5"/>
        <v>0.73369344615480692</v>
      </c>
    </row>
    <row r="156" spans="1:7" s="47" customFormat="1" ht="25.5" x14ac:dyDescent="0.2">
      <c r="A156" s="40" t="s">
        <v>61</v>
      </c>
      <c r="B156" s="35">
        <v>25.48</v>
      </c>
      <c r="C156" s="35">
        <v>32027</v>
      </c>
      <c r="D156" s="35">
        <v>32027</v>
      </c>
      <c r="E156" s="35">
        <v>234.98</v>
      </c>
      <c r="F156" s="35">
        <f t="shared" si="4"/>
        <v>922.21350078492924</v>
      </c>
      <c r="G156" s="35">
        <f t="shared" si="5"/>
        <v>0.73369344615480692</v>
      </c>
    </row>
    <row r="157" spans="1:7" s="49" customFormat="1" x14ac:dyDescent="0.2">
      <c r="A157" s="41" t="s">
        <v>38</v>
      </c>
      <c r="B157" s="39">
        <v>25.48</v>
      </c>
      <c r="C157" s="39">
        <v>32027</v>
      </c>
      <c r="D157" s="39">
        <v>32027</v>
      </c>
      <c r="E157" s="39">
        <v>234.98</v>
      </c>
      <c r="F157" s="39">
        <f t="shared" si="4"/>
        <v>922.21350078492924</v>
      </c>
      <c r="G157" s="39">
        <f t="shared" si="5"/>
        <v>0.73369344615480692</v>
      </c>
    </row>
    <row r="158" spans="1:7" s="49" customFormat="1" ht="25.5" x14ac:dyDescent="0.2">
      <c r="A158" s="41" t="s">
        <v>39</v>
      </c>
      <c r="B158" s="39">
        <v>25.48</v>
      </c>
      <c r="C158" s="39">
        <v>32027</v>
      </c>
      <c r="D158" s="39">
        <v>32027</v>
      </c>
      <c r="E158" s="39">
        <v>234.98</v>
      </c>
      <c r="F158" s="39">
        <f t="shared" si="4"/>
        <v>922.21350078492924</v>
      </c>
      <c r="G158" s="39">
        <f t="shared" si="5"/>
        <v>0.73369344615480692</v>
      </c>
    </row>
    <row r="159" spans="1:7" s="49" customFormat="1" x14ac:dyDescent="0.2">
      <c r="A159" s="42" t="s">
        <v>40</v>
      </c>
      <c r="B159" s="43">
        <v>25.48</v>
      </c>
      <c r="C159" s="43">
        <v>0</v>
      </c>
      <c r="D159" s="43">
        <v>0</v>
      </c>
      <c r="E159" s="43">
        <v>234.98</v>
      </c>
      <c r="F159" s="43">
        <f t="shared" si="4"/>
        <v>922.21350078492924</v>
      </c>
      <c r="G159" s="43">
        <f t="shared" si="5"/>
        <v>0</v>
      </c>
    </row>
    <row r="160" spans="1:7" s="48" customFormat="1" x14ac:dyDescent="0.2">
      <c r="A160" s="36" t="s">
        <v>68</v>
      </c>
      <c r="B160" s="37">
        <v>4428.91</v>
      </c>
      <c r="C160" s="37">
        <v>6670</v>
      </c>
      <c r="D160" s="37">
        <v>6670</v>
      </c>
      <c r="E160" s="37">
        <v>2755.82</v>
      </c>
      <c r="F160" s="37">
        <f t="shared" si="4"/>
        <v>62.223436466308868</v>
      </c>
      <c r="G160" s="37">
        <f t="shared" si="5"/>
        <v>41.316641679160419</v>
      </c>
    </row>
    <row r="161" spans="1:7" s="49" customFormat="1" x14ac:dyDescent="0.2">
      <c r="A161" s="38" t="s">
        <v>36</v>
      </c>
      <c r="B161" s="39">
        <v>4428.91</v>
      </c>
      <c r="C161" s="39">
        <v>6670</v>
      </c>
      <c r="D161" s="39">
        <v>6670</v>
      </c>
      <c r="E161" s="39">
        <v>2755.82</v>
      </c>
      <c r="F161" s="39">
        <f t="shared" si="4"/>
        <v>62.223436466308868</v>
      </c>
      <c r="G161" s="39">
        <f t="shared" si="5"/>
        <v>41.316641679160419</v>
      </c>
    </row>
    <row r="162" spans="1:7" s="47" customFormat="1" x14ac:dyDescent="0.2">
      <c r="A162" s="40" t="s">
        <v>69</v>
      </c>
      <c r="B162" s="35">
        <v>4428.91</v>
      </c>
      <c r="C162" s="35">
        <v>6670</v>
      </c>
      <c r="D162" s="35">
        <v>6670</v>
      </c>
      <c r="E162" s="35">
        <v>2755.82</v>
      </c>
      <c r="F162" s="35">
        <f t="shared" si="4"/>
        <v>62.223436466308868</v>
      </c>
      <c r="G162" s="35">
        <f t="shared" si="5"/>
        <v>41.316641679160419</v>
      </c>
    </row>
    <row r="163" spans="1:7" s="49" customFormat="1" x14ac:dyDescent="0.2">
      <c r="A163" s="41" t="s">
        <v>6</v>
      </c>
      <c r="B163" s="39">
        <v>4428.91</v>
      </c>
      <c r="C163" s="39">
        <v>6670</v>
      </c>
      <c r="D163" s="39">
        <v>6670</v>
      </c>
      <c r="E163" s="39">
        <v>2755.82</v>
      </c>
      <c r="F163" s="39">
        <f t="shared" si="4"/>
        <v>62.223436466308868</v>
      </c>
      <c r="G163" s="39">
        <f t="shared" si="5"/>
        <v>41.316641679160419</v>
      </c>
    </row>
    <row r="164" spans="1:7" s="49" customFormat="1" x14ac:dyDescent="0.2">
      <c r="A164" s="41" t="s">
        <v>7</v>
      </c>
      <c r="B164" s="39">
        <v>4428.91</v>
      </c>
      <c r="C164" s="39">
        <v>6670</v>
      </c>
      <c r="D164" s="39">
        <v>6670</v>
      </c>
      <c r="E164" s="39">
        <v>2755.82</v>
      </c>
      <c r="F164" s="39">
        <f t="shared" si="4"/>
        <v>62.223436466308868</v>
      </c>
      <c r="G164" s="39">
        <f t="shared" si="5"/>
        <v>41.316641679160419</v>
      </c>
    </row>
    <row r="165" spans="1:7" s="49" customFormat="1" x14ac:dyDescent="0.2">
      <c r="A165" s="42" t="s">
        <v>44</v>
      </c>
      <c r="B165" s="43">
        <v>4428.91</v>
      </c>
      <c r="C165" s="43">
        <v>0</v>
      </c>
      <c r="D165" s="43">
        <v>0</v>
      </c>
      <c r="E165" s="43">
        <v>2755.82</v>
      </c>
      <c r="F165" s="43">
        <f t="shared" si="4"/>
        <v>62.223436466308868</v>
      </c>
      <c r="G165" s="43">
        <f t="shared" si="5"/>
        <v>0</v>
      </c>
    </row>
    <row r="166" spans="1:7" s="48" customFormat="1" x14ac:dyDescent="0.2">
      <c r="A166" s="36" t="s">
        <v>70</v>
      </c>
      <c r="B166" s="37">
        <v>0</v>
      </c>
      <c r="C166" s="37">
        <v>17809</v>
      </c>
      <c r="D166" s="37">
        <v>0</v>
      </c>
      <c r="E166" s="37">
        <v>0</v>
      </c>
      <c r="F166" s="37">
        <f t="shared" si="4"/>
        <v>0</v>
      </c>
      <c r="G166" s="37">
        <f t="shared" si="5"/>
        <v>0</v>
      </c>
    </row>
    <row r="167" spans="1:7" s="49" customFormat="1" x14ac:dyDescent="0.2">
      <c r="A167" s="38" t="s">
        <v>36</v>
      </c>
      <c r="B167" s="39">
        <v>0</v>
      </c>
      <c r="C167" s="39">
        <v>17809</v>
      </c>
      <c r="D167" s="39">
        <v>0</v>
      </c>
      <c r="E167" s="39">
        <v>0</v>
      </c>
      <c r="F167" s="39">
        <f t="shared" si="4"/>
        <v>0</v>
      </c>
      <c r="G167" s="39">
        <f t="shared" si="5"/>
        <v>0</v>
      </c>
    </row>
    <row r="168" spans="1:7" s="47" customFormat="1" x14ac:dyDescent="0.2">
      <c r="A168" s="40" t="s">
        <v>71</v>
      </c>
      <c r="B168" s="35">
        <v>0</v>
      </c>
      <c r="C168" s="35">
        <v>17809</v>
      </c>
      <c r="D168" s="35">
        <v>0</v>
      </c>
      <c r="E168" s="35">
        <v>0</v>
      </c>
      <c r="F168" s="35">
        <f t="shared" si="4"/>
        <v>0</v>
      </c>
      <c r="G168" s="35">
        <f t="shared" si="5"/>
        <v>0</v>
      </c>
    </row>
    <row r="169" spans="1:7" s="49" customFormat="1" x14ac:dyDescent="0.2">
      <c r="A169" s="41" t="s">
        <v>6</v>
      </c>
      <c r="B169" s="39">
        <v>0</v>
      </c>
      <c r="C169" s="39">
        <v>17809</v>
      </c>
      <c r="D169" s="39">
        <v>0</v>
      </c>
      <c r="E169" s="39">
        <v>0</v>
      </c>
      <c r="F169" s="39">
        <f t="shared" si="4"/>
        <v>0</v>
      </c>
      <c r="G169" s="39">
        <f t="shared" si="5"/>
        <v>0</v>
      </c>
    </row>
    <row r="170" spans="1:7" s="49" customFormat="1" x14ac:dyDescent="0.2">
      <c r="A170" s="41" t="s">
        <v>56</v>
      </c>
      <c r="B170" s="39">
        <v>0</v>
      </c>
      <c r="C170" s="39">
        <v>17309</v>
      </c>
      <c r="D170" s="39">
        <v>0</v>
      </c>
      <c r="E170" s="39">
        <v>0</v>
      </c>
      <c r="F170" s="39">
        <f t="shared" si="4"/>
        <v>0</v>
      </c>
      <c r="G170" s="39">
        <f t="shared" si="5"/>
        <v>0</v>
      </c>
    </row>
    <row r="171" spans="1:7" s="49" customFormat="1" x14ac:dyDescent="0.2">
      <c r="A171" s="41" t="s">
        <v>7</v>
      </c>
      <c r="B171" s="39">
        <v>0</v>
      </c>
      <c r="C171" s="39">
        <v>500</v>
      </c>
      <c r="D171" s="39">
        <v>0</v>
      </c>
      <c r="E171" s="39">
        <v>0</v>
      </c>
      <c r="F171" s="39">
        <f t="shared" si="4"/>
        <v>0</v>
      </c>
      <c r="G171" s="39">
        <f t="shared" si="5"/>
        <v>0</v>
      </c>
    </row>
    <row r="172" spans="1:7" s="48" customFormat="1" x14ac:dyDescent="0.2">
      <c r="A172" s="36" t="s">
        <v>72</v>
      </c>
      <c r="B172" s="37">
        <v>64972.3</v>
      </c>
      <c r="C172" s="37">
        <v>110000</v>
      </c>
      <c r="D172" s="37">
        <v>110000</v>
      </c>
      <c r="E172" s="37">
        <v>60444.74</v>
      </c>
      <c r="F172" s="37">
        <f t="shared" si="4"/>
        <v>93.031553446622624</v>
      </c>
      <c r="G172" s="37">
        <f t="shared" si="5"/>
        <v>54.949763636363635</v>
      </c>
    </row>
    <row r="173" spans="1:7" s="49" customFormat="1" x14ac:dyDescent="0.2">
      <c r="A173" s="38" t="s">
        <v>4</v>
      </c>
      <c r="B173" s="39">
        <v>64972.3</v>
      </c>
      <c r="C173" s="39">
        <v>110000</v>
      </c>
      <c r="D173" s="39">
        <v>110000</v>
      </c>
      <c r="E173" s="39">
        <v>60444.74</v>
      </c>
      <c r="F173" s="39">
        <f t="shared" si="4"/>
        <v>93.031553446622624</v>
      </c>
      <c r="G173" s="39">
        <f t="shared" si="5"/>
        <v>54.949763636363635</v>
      </c>
    </row>
    <row r="174" spans="1:7" s="47" customFormat="1" ht="25.5" x14ac:dyDescent="0.2">
      <c r="A174" s="40" t="s">
        <v>61</v>
      </c>
      <c r="B174" s="35">
        <v>64972.3</v>
      </c>
      <c r="C174" s="35">
        <v>110000</v>
      </c>
      <c r="D174" s="35">
        <v>110000</v>
      </c>
      <c r="E174" s="35">
        <v>60444.74</v>
      </c>
      <c r="F174" s="35">
        <f t="shared" si="4"/>
        <v>93.031553446622624</v>
      </c>
      <c r="G174" s="35">
        <f t="shared" si="5"/>
        <v>54.949763636363635</v>
      </c>
    </row>
    <row r="175" spans="1:7" s="49" customFormat="1" x14ac:dyDescent="0.2">
      <c r="A175" s="41" t="s">
        <v>6</v>
      </c>
      <c r="B175" s="39">
        <v>64972.3</v>
      </c>
      <c r="C175" s="39">
        <v>110000</v>
      </c>
      <c r="D175" s="39">
        <v>110000</v>
      </c>
      <c r="E175" s="39">
        <v>60444.74</v>
      </c>
      <c r="F175" s="39">
        <f t="shared" si="4"/>
        <v>93.031553446622624</v>
      </c>
      <c r="G175" s="39">
        <f t="shared" si="5"/>
        <v>54.949763636363635</v>
      </c>
    </row>
    <row r="176" spans="1:7" s="49" customFormat="1" x14ac:dyDescent="0.2">
      <c r="A176" s="41" t="s">
        <v>7</v>
      </c>
      <c r="B176" s="39">
        <v>64972.3</v>
      </c>
      <c r="C176" s="39">
        <v>110000</v>
      </c>
      <c r="D176" s="39">
        <v>110000</v>
      </c>
      <c r="E176" s="39">
        <v>60444.74</v>
      </c>
      <c r="F176" s="39">
        <f t="shared" si="4"/>
        <v>93.031553446622624</v>
      </c>
      <c r="G176" s="39">
        <f t="shared" si="5"/>
        <v>54.949763636363635</v>
      </c>
    </row>
    <row r="177" spans="1:7" s="49" customFormat="1" x14ac:dyDescent="0.2">
      <c r="A177" s="42" t="s">
        <v>44</v>
      </c>
      <c r="B177" s="43">
        <v>64972.3</v>
      </c>
      <c r="C177" s="43">
        <v>0</v>
      </c>
      <c r="D177" s="43">
        <v>0</v>
      </c>
      <c r="E177" s="43">
        <v>60444.74</v>
      </c>
      <c r="F177" s="43">
        <f t="shared" si="4"/>
        <v>93.031553446622624</v>
      </c>
      <c r="G177" s="43">
        <f t="shared" si="5"/>
        <v>0</v>
      </c>
    </row>
    <row r="178" spans="1:7" s="47" customFormat="1" x14ac:dyDescent="0.2">
      <c r="A178" s="34" t="s">
        <v>73</v>
      </c>
      <c r="B178" s="35">
        <v>7547.04</v>
      </c>
      <c r="C178" s="35">
        <v>85045</v>
      </c>
      <c r="D178" s="35">
        <v>91830</v>
      </c>
      <c r="E178" s="35">
        <v>46641.06</v>
      </c>
      <c r="F178" s="35">
        <f t="shared" si="4"/>
        <v>618.00467468040438</v>
      </c>
      <c r="G178" s="35">
        <f t="shared" si="5"/>
        <v>50.790656648154197</v>
      </c>
    </row>
    <row r="179" spans="1:7" s="48" customFormat="1" ht="25.5" x14ac:dyDescent="0.2">
      <c r="A179" s="36" t="s">
        <v>74</v>
      </c>
      <c r="B179" s="37">
        <v>7547.04</v>
      </c>
      <c r="C179" s="37">
        <v>85045</v>
      </c>
      <c r="D179" s="37">
        <v>91830</v>
      </c>
      <c r="E179" s="37">
        <v>46641.06</v>
      </c>
      <c r="F179" s="37">
        <f t="shared" si="4"/>
        <v>618.00467468040438</v>
      </c>
      <c r="G179" s="37">
        <f t="shared" si="5"/>
        <v>50.790656648154197</v>
      </c>
    </row>
    <row r="180" spans="1:7" s="49" customFormat="1" x14ac:dyDescent="0.2">
      <c r="A180" s="38" t="s">
        <v>36</v>
      </c>
      <c r="B180" s="39">
        <v>7547.04</v>
      </c>
      <c r="C180" s="39">
        <v>85045</v>
      </c>
      <c r="D180" s="39">
        <v>91830</v>
      </c>
      <c r="E180" s="39">
        <v>46641.06</v>
      </c>
      <c r="F180" s="39">
        <f t="shared" si="4"/>
        <v>618.00467468040438</v>
      </c>
      <c r="G180" s="39">
        <f t="shared" si="5"/>
        <v>50.790656648154197</v>
      </c>
    </row>
    <row r="181" spans="1:7" s="47" customFormat="1" x14ac:dyDescent="0.2">
      <c r="A181" s="40" t="s">
        <v>43</v>
      </c>
      <c r="B181" s="35">
        <v>2622.51</v>
      </c>
      <c r="C181" s="35">
        <v>24495</v>
      </c>
      <c r="D181" s="35">
        <v>49750</v>
      </c>
      <c r="E181" s="35">
        <v>25401.85</v>
      </c>
      <c r="F181" s="35">
        <f t="shared" si="4"/>
        <v>968.6083179854412</v>
      </c>
      <c r="G181" s="35">
        <f t="shared" si="5"/>
        <v>51.058994974874373</v>
      </c>
    </row>
    <row r="182" spans="1:7" s="49" customFormat="1" x14ac:dyDescent="0.2">
      <c r="A182" s="41" t="s">
        <v>6</v>
      </c>
      <c r="B182" s="39">
        <v>2622.51</v>
      </c>
      <c r="C182" s="39">
        <v>24495</v>
      </c>
      <c r="D182" s="39">
        <v>49750</v>
      </c>
      <c r="E182" s="39">
        <v>25401.85</v>
      </c>
      <c r="F182" s="39">
        <f t="shared" si="4"/>
        <v>968.6083179854412</v>
      </c>
      <c r="G182" s="39">
        <f t="shared" si="5"/>
        <v>51.058994974874373</v>
      </c>
    </row>
    <row r="183" spans="1:7" s="49" customFormat="1" x14ac:dyDescent="0.2">
      <c r="A183" s="41" t="s">
        <v>56</v>
      </c>
      <c r="B183" s="39">
        <v>2502.14</v>
      </c>
      <c r="C183" s="39">
        <v>24135</v>
      </c>
      <c r="D183" s="39">
        <v>49100</v>
      </c>
      <c r="E183" s="39">
        <v>25041.85</v>
      </c>
      <c r="F183" s="39">
        <f t="shared" si="4"/>
        <v>1000.8173003908654</v>
      </c>
      <c r="G183" s="39">
        <f t="shared" si="5"/>
        <v>51.001731160896128</v>
      </c>
    </row>
    <row r="184" spans="1:7" s="49" customFormat="1" x14ac:dyDescent="0.2">
      <c r="A184" s="42" t="s">
        <v>57</v>
      </c>
      <c r="B184" s="43">
        <v>1480</v>
      </c>
      <c r="C184" s="43">
        <v>0</v>
      </c>
      <c r="D184" s="43">
        <v>0</v>
      </c>
      <c r="E184" s="43">
        <v>20585.259999999998</v>
      </c>
      <c r="F184" s="43">
        <f t="shared" si="4"/>
        <v>1390.8959459459459</v>
      </c>
      <c r="G184" s="43">
        <f t="shared" si="5"/>
        <v>0</v>
      </c>
    </row>
    <row r="185" spans="1:7" s="49" customFormat="1" x14ac:dyDescent="0.2">
      <c r="A185" s="42" t="s">
        <v>62</v>
      </c>
      <c r="B185" s="43">
        <v>800</v>
      </c>
      <c r="C185" s="43">
        <v>0</v>
      </c>
      <c r="D185" s="43">
        <v>0</v>
      </c>
      <c r="E185" s="43">
        <v>1060</v>
      </c>
      <c r="F185" s="43">
        <f t="shared" si="4"/>
        <v>132.5</v>
      </c>
      <c r="G185" s="43">
        <f t="shared" si="5"/>
        <v>0</v>
      </c>
    </row>
    <row r="186" spans="1:7" s="49" customFormat="1" x14ac:dyDescent="0.2">
      <c r="A186" s="42" t="s">
        <v>58</v>
      </c>
      <c r="B186" s="43">
        <v>222.14</v>
      </c>
      <c r="C186" s="43">
        <v>0</v>
      </c>
      <c r="D186" s="43">
        <v>0</v>
      </c>
      <c r="E186" s="43">
        <v>3396.59</v>
      </c>
      <c r="F186" s="43">
        <f t="shared" si="4"/>
        <v>1529.0312415593771</v>
      </c>
      <c r="G186" s="43">
        <f t="shared" si="5"/>
        <v>0</v>
      </c>
    </row>
    <row r="187" spans="1:7" s="49" customFormat="1" x14ac:dyDescent="0.2">
      <c r="A187" s="41" t="s">
        <v>7</v>
      </c>
      <c r="B187" s="39">
        <v>120.37</v>
      </c>
      <c r="C187" s="39">
        <v>360</v>
      </c>
      <c r="D187" s="39">
        <v>650</v>
      </c>
      <c r="E187" s="39">
        <v>360</v>
      </c>
      <c r="F187" s="39">
        <f t="shared" si="4"/>
        <v>299.07784331644098</v>
      </c>
      <c r="G187" s="39">
        <f t="shared" si="5"/>
        <v>55.384615384615387</v>
      </c>
    </row>
    <row r="188" spans="1:7" s="49" customFormat="1" x14ac:dyDescent="0.2">
      <c r="A188" s="42" t="s">
        <v>8</v>
      </c>
      <c r="B188" s="43">
        <v>0</v>
      </c>
      <c r="C188" s="43">
        <v>0</v>
      </c>
      <c r="D188" s="43">
        <v>0</v>
      </c>
      <c r="E188" s="43">
        <v>120</v>
      </c>
      <c r="F188" s="43">
        <f t="shared" si="4"/>
        <v>0</v>
      </c>
      <c r="G188" s="43">
        <f t="shared" si="5"/>
        <v>0</v>
      </c>
    </row>
    <row r="189" spans="1:7" s="49" customFormat="1" ht="25.5" x14ac:dyDescent="0.2">
      <c r="A189" s="42" t="s">
        <v>75</v>
      </c>
      <c r="B189" s="43">
        <v>120.37</v>
      </c>
      <c r="C189" s="43">
        <v>0</v>
      </c>
      <c r="D189" s="43">
        <v>0</v>
      </c>
      <c r="E189" s="43">
        <v>240</v>
      </c>
      <c r="F189" s="43">
        <f t="shared" si="4"/>
        <v>199.3852288776273</v>
      </c>
      <c r="G189" s="43">
        <f t="shared" si="5"/>
        <v>0</v>
      </c>
    </row>
    <row r="190" spans="1:7" s="47" customFormat="1" x14ac:dyDescent="0.2">
      <c r="A190" s="40" t="s">
        <v>5</v>
      </c>
      <c r="B190" s="35">
        <v>562.17999999999995</v>
      </c>
      <c r="C190" s="35">
        <v>9665</v>
      </c>
      <c r="D190" s="35">
        <v>6280</v>
      </c>
      <c r="E190" s="35">
        <v>3157.15</v>
      </c>
      <c r="F190" s="35">
        <f t="shared" si="4"/>
        <v>561.59059376000573</v>
      </c>
      <c r="G190" s="35">
        <f t="shared" si="5"/>
        <v>50.273089171974526</v>
      </c>
    </row>
    <row r="191" spans="1:7" s="49" customFormat="1" x14ac:dyDescent="0.2">
      <c r="A191" s="41" t="s">
        <v>6</v>
      </c>
      <c r="B191" s="39">
        <v>562.17999999999995</v>
      </c>
      <c r="C191" s="39">
        <v>9665</v>
      </c>
      <c r="D191" s="39">
        <v>6280</v>
      </c>
      <c r="E191" s="39">
        <v>3157.15</v>
      </c>
      <c r="F191" s="39">
        <f t="shared" si="4"/>
        <v>561.59059376000573</v>
      </c>
      <c r="G191" s="39">
        <f t="shared" si="5"/>
        <v>50.273089171974526</v>
      </c>
    </row>
    <row r="192" spans="1:7" s="49" customFormat="1" x14ac:dyDescent="0.2">
      <c r="A192" s="41" t="s">
        <v>56</v>
      </c>
      <c r="B192" s="39">
        <v>562.17999999999995</v>
      </c>
      <c r="C192" s="39">
        <v>9620</v>
      </c>
      <c r="D192" s="39">
        <v>5980</v>
      </c>
      <c r="E192" s="39">
        <v>3139.52</v>
      </c>
      <c r="F192" s="39">
        <f t="shared" si="4"/>
        <v>558.45458749866589</v>
      </c>
      <c r="G192" s="39">
        <f t="shared" si="5"/>
        <v>52.500334448160537</v>
      </c>
    </row>
    <row r="193" spans="1:7" s="49" customFormat="1" x14ac:dyDescent="0.2">
      <c r="A193" s="42" t="s">
        <v>57</v>
      </c>
      <c r="B193" s="43">
        <v>515.92999999999995</v>
      </c>
      <c r="C193" s="43">
        <v>0</v>
      </c>
      <c r="D193" s="43">
        <v>0</v>
      </c>
      <c r="E193" s="43">
        <v>2437.34</v>
      </c>
      <c r="F193" s="43">
        <f t="shared" si="4"/>
        <v>472.41680072878108</v>
      </c>
      <c r="G193" s="43">
        <f t="shared" si="5"/>
        <v>0</v>
      </c>
    </row>
    <row r="194" spans="1:7" s="49" customFormat="1" x14ac:dyDescent="0.2">
      <c r="A194" s="42" t="s">
        <v>62</v>
      </c>
      <c r="B194" s="43">
        <v>0</v>
      </c>
      <c r="C194" s="43">
        <v>0</v>
      </c>
      <c r="D194" s="43">
        <v>0</v>
      </c>
      <c r="E194" s="43">
        <v>300</v>
      </c>
      <c r="F194" s="43">
        <f t="shared" si="4"/>
        <v>0</v>
      </c>
      <c r="G194" s="43">
        <f t="shared" si="5"/>
        <v>0</v>
      </c>
    </row>
    <row r="195" spans="1:7" s="49" customFormat="1" x14ac:dyDescent="0.2">
      <c r="A195" s="42" t="s">
        <v>58</v>
      </c>
      <c r="B195" s="43">
        <v>46.25</v>
      </c>
      <c r="C195" s="43">
        <v>0</v>
      </c>
      <c r="D195" s="43">
        <v>0</v>
      </c>
      <c r="E195" s="43">
        <v>402.18</v>
      </c>
      <c r="F195" s="43">
        <f t="shared" si="4"/>
        <v>869.57837837837837</v>
      </c>
      <c r="G195" s="43">
        <f t="shared" si="5"/>
        <v>0</v>
      </c>
    </row>
    <row r="196" spans="1:7" s="49" customFormat="1" x14ac:dyDescent="0.2">
      <c r="A196" s="41" t="s">
        <v>7</v>
      </c>
      <c r="B196" s="39">
        <v>0</v>
      </c>
      <c r="C196" s="39">
        <v>45</v>
      </c>
      <c r="D196" s="39">
        <v>300</v>
      </c>
      <c r="E196" s="39">
        <v>17.63</v>
      </c>
      <c r="F196" s="39">
        <f t="shared" si="4"/>
        <v>0</v>
      </c>
      <c r="G196" s="39">
        <f t="shared" si="5"/>
        <v>5.876666666666666</v>
      </c>
    </row>
    <row r="197" spans="1:7" s="49" customFormat="1" x14ac:dyDescent="0.2">
      <c r="A197" s="42" t="s">
        <v>21</v>
      </c>
      <c r="B197" s="43">
        <v>0</v>
      </c>
      <c r="C197" s="43">
        <v>0</v>
      </c>
      <c r="D197" s="43">
        <v>0</v>
      </c>
      <c r="E197" s="43">
        <v>17.63</v>
      </c>
      <c r="F197" s="43">
        <f t="shared" si="4"/>
        <v>0</v>
      </c>
      <c r="G197" s="43">
        <f t="shared" si="5"/>
        <v>0</v>
      </c>
    </row>
    <row r="198" spans="1:7" s="47" customFormat="1" x14ac:dyDescent="0.2">
      <c r="A198" s="40" t="s">
        <v>69</v>
      </c>
      <c r="B198" s="35">
        <v>4362.3500000000004</v>
      </c>
      <c r="C198" s="35">
        <v>50885</v>
      </c>
      <c r="D198" s="35">
        <v>35800</v>
      </c>
      <c r="E198" s="35">
        <v>18082.060000000001</v>
      </c>
      <c r="F198" s="35">
        <f t="shared" si="4"/>
        <v>414.50273361834792</v>
      </c>
      <c r="G198" s="35">
        <f t="shared" si="5"/>
        <v>50.508547486033528</v>
      </c>
    </row>
    <row r="199" spans="1:7" s="49" customFormat="1" x14ac:dyDescent="0.2">
      <c r="A199" s="41" t="s">
        <v>6</v>
      </c>
      <c r="B199" s="39">
        <v>4362.3500000000004</v>
      </c>
      <c r="C199" s="39">
        <v>50885</v>
      </c>
      <c r="D199" s="39">
        <v>35800</v>
      </c>
      <c r="E199" s="39">
        <v>18082.060000000001</v>
      </c>
      <c r="F199" s="39">
        <f t="shared" ref="F199:F220" si="6">IFERROR(E199/B199*100,0)</f>
        <v>414.50273361834792</v>
      </c>
      <c r="G199" s="39">
        <f t="shared" ref="G199:G220" si="7">IFERROR(E199/D199*100,0)</f>
        <v>50.508547486033528</v>
      </c>
    </row>
    <row r="200" spans="1:7" s="49" customFormat="1" x14ac:dyDescent="0.2">
      <c r="A200" s="41" t="s">
        <v>56</v>
      </c>
      <c r="B200" s="39">
        <v>4362.3500000000004</v>
      </c>
      <c r="C200" s="39">
        <v>50630</v>
      </c>
      <c r="D200" s="39">
        <v>34400</v>
      </c>
      <c r="E200" s="39">
        <v>17837.990000000002</v>
      </c>
      <c r="F200" s="39">
        <f t="shared" si="6"/>
        <v>408.90781344917303</v>
      </c>
      <c r="G200" s="39">
        <f t="shared" si="7"/>
        <v>51.854622093023259</v>
      </c>
    </row>
    <row r="201" spans="1:7" s="49" customFormat="1" x14ac:dyDescent="0.2">
      <c r="A201" s="42" t="s">
        <v>57</v>
      </c>
      <c r="B201" s="43">
        <v>4053.52</v>
      </c>
      <c r="C201" s="43">
        <v>0</v>
      </c>
      <c r="D201" s="43">
        <v>0</v>
      </c>
      <c r="E201" s="43">
        <v>13811.4</v>
      </c>
      <c r="F201" s="43">
        <f t="shared" si="6"/>
        <v>340.7260849829284</v>
      </c>
      <c r="G201" s="43">
        <f t="shared" si="7"/>
        <v>0</v>
      </c>
    </row>
    <row r="202" spans="1:7" s="49" customFormat="1" x14ac:dyDescent="0.2">
      <c r="A202" s="42" t="s">
        <v>62</v>
      </c>
      <c r="B202" s="43">
        <v>0</v>
      </c>
      <c r="C202" s="43">
        <v>0</v>
      </c>
      <c r="D202" s="43">
        <v>0</v>
      </c>
      <c r="E202" s="43">
        <v>1747.7</v>
      </c>
      <c r="F202" s="43">
        <f t="shared" si="6"/>
        <v>0</v>
      </c>
      <c r="G202" s="43">
        <f t="shared" si="7"/>
        <v>0</v>
      </c>
    </row>
    <row r="203" spans="1:7" s="49" customFormat="1" x14ac:dyDescent="0.2">
      <c r="A203" s="42" t="s">
        <v>58</v>
      </c>
      <c r="B203" s="43">
        <v>308.83</v>
      </c>
      <c r="C203" s="43">
        <v>0</v>
      </c>
      <c r="D203" s="43">
        <v>0</v>
      </c>
      <c r="E203" s="43">
        <v>2278.89</v>
      </c>
      <c r="F203" s="43">
        <f t="shared" si="6"/>
        <v>737.91082472557719</v>
      </c>
      <c r="G203" s="43">
        <f t="shared" si="7"/>
        <v>0</v>
      </c>
    </row>
    <row r="204" spans="1:7" s="49" customFormat="1" x14ac:dyDescent="0.2">
      <c r="A204" s="41" t="s">
        <v>7</v>
      </c>
      <c r="B204" s="39">
        <v>0</v>
      </c>
      <c r="C204" s="39">
        <v>255</v>
      </c>
      <c r="D204" s="39">
        <v>1400</v>
      </c>
      <c r="E204" s="39">
        <v>244.07</v>
      </c>
      <c r="F204" s="39">
        <f t="shared" si="6"/>
        <v>0</v>
      </c>
      <c r="G204" s="39">
        <f t="shared" si="7"/>
        <v>17.43357142857143</v>
      </c>
    </row>
    <row r="205" spans="1:7" s="49" customFormat="1" ht="25.5" x14ac:dyDescent="0.2">
      <c r="A205" s="42" t="s">
        <v>75</v>
      </c>
      <c r="B205" s="43">
        <v>0</v>
      </c>
      <c r="C205" s="43">
        <v>0</v>
      </c>
      <c r="D205" s="43">
        <v>0</v>
      </c>
      <c r="E205" s="43">
        <v>24.12</v>
      </c>
      <c r="F205" s="43">
        <f t="shared" si="6"/>
        <v>0</v>
      </c>
      <c r="G205" s="43">
        <f t="shared" si="7"/>
        <v>0</v>
      </c>
    </row>
    <row r="206" spans="1:7" s="49" customFormat="1" x14ac:dyDescent="0.2">
      <c r="A206" s="42" t="s">
        <v>21</v>
      </c>
      <c r="B206" s="43">
        <v>0</v>
      </c>
      <c r="C206" s="43">
        <v>0</v>
      </c>
      <c r="D206" s="43">
        <v>0</v>
      </c>
      <c r="E206" s="43">
        <v>219.95</v>
      </c>
      <c r="F206" s="43">
        <f t="shared" si="6"/>
        <v>0</v>
      </c>
      <c r="G206" s="43">
        <f t="shared" si="7"/>
        <v>0</v>
      </c>
    </row>
    <row r="207" spans="1:7" s="47" customFormat="1" x14ac:dyDescent="0.2">
      <c r="A207" s="40" t="s">
        <v>76</v>
      </c>
      <c r="B207" s="35">
        <v>959410.34</v>
      </c>
      <c r="C207" s="35">
        <v>2230632</v>
      </c>
      <c r="D207" s="35">
        <v>2231600</v>
      </c>
      <c r="E207" s="35">
        <v>1220981.74</v>
      </c>
      <c r="F207" s="35">
        <f t="shared" si="6"/>
        <v>127.26376703423897</v>
      </c>
      <c r="G207" s="35">
        <f t="shared" si="7"/>
        <v>54.713288223695997</v>
      </c>
    </row>
    <row r="208" spans="1:7" s="48" customFormat="1" x14ac:dyDescent="0.2">
      <c r="A208" s="36" t="s">
        <v>77</v>
      </c>
      <c r="B208" s="37">
        <v>959410.34</v>
      </c>
      <c r="C208" s="37">
        <v>2230632</v>
      </c>
      <c r="D208" s="37">
        <v>2231600</v>
      </c>
      <c r="E208" s="37">
        <v>1220981.74</v>
      </c>
      <c r="F208" s="37">
        <f t="shared" si="6"/>
        <v>127.26376703423897</v>
      </c>
      <c r="G208" s="37">
        <f t="shared" si="7"/>
        <v>54.713288223695997</v>
      </c>
    </row>
    <row r="209" spans="1:7" s="49" customFormat="1" x14ac:dyDescent="0.2">
      <c r="A209" s="38" t="s">
        <v>4</v>
      </c>
      <c r="B209" s="39">
        <v>959410.34</v>
      </c>
      <c r="C209" s="39">
        <v>2230632</v>
      </c>
      <c r="D209" s="39">
        <v>2231600</v>
      </c>
      <c r="E209" s="39">
        <v>1220981.74</v>
      </c>
      <c r="F209" s="39">
        <f t="shared" si="6"/>
        <v>127.26376703423897</v>
      </c>
      <c r="G209" s="39">
        <f t="shared" si="7"/>
        <v>54.713288223695997</v>
      </c>
    </row>
    <row r="210" spans="1:7" s="47" customFormat="1" x14ac:dyDescent="0.2">
      <c r="A210" s="40" t="s">
        <v>78</v>
      </c>
      <c r="B210" s="35">
        <v>959410.34</v>
      </c>
      <c r="C210" s="35">
        <v>2230632</v>
      </c>
      <c r="D210" s="35">
        <v>2231600</v>
      </c>
      <c r="E210" s="35">
        <v>1220981.74</v>
      </c>
      <c r="F210" s="35">
        <f t="shared" si="6"/>
        <v>127.26376703423897</v>
      </c>
      <c r="G210" s="35">
        <f t="shared" si="7"/>
        <v>54.713288223695997</v>
      </c>
    </row>
    <row r="211" spans="1:7" s="49" customFormat="1" x14ac:dyDescent="0.2">
      <c r="A211" s="41" t="s">
        <v>6</v>
      </c>
      <c r="B211" s="39">
        <v>959410.34</v>
      </c>
      <c r="C211" s="39">
        <v>2230632</v>
      </c>
      <c r="D211" s="39">
        <v>2231600</v>
      </c>
      <c r="E211" s="39">
        <v>1220981.74</v>
      </c>
      <c r="F211" s="39">
        <f t="shared" si="6"/>
        <v>127.26376703423897</v>
      </c>
      <c r="G211" s="39">
        <f t="shared" si="7"/>
        <v>54.713288223695997</v>
      </c>
    </row>
    <row r="212" spans="1:7" s="49" customFormat="1" x14ac:dyDescent="0.2">
      <c r="A212" s="41" t="s">
        <v>56</v>
      </c>
      <c r="B212" s="39">
        <v>939657.52</v>
      </c>
      <c r="C212" s="39">
        <v>2187000</v>
      </c>
      <c r="D212" s="39">
        <v>2187000</v>
      </c>
      <c r="E212" s="39">
        <v>1198743.79</v>
      </c>
      <c r="F212" s="39">
        <f t="shared" si="6"/>
        <v>127.57241489431171</v>
      </c>
      <c r="G212" s="39">
        <f t="shared" si="7"/>
        <v>54.812244627343397</v>
      </c>
    </row>
    <row r="213" spans="1:7" s="49" customFormat="1" x14ac:dyDescent="0.2">
      <c r="A213" s="42" t="s">
        <v>57</v>
      </c>
      <c r="B213" s="43">
        <v>779417.53</v>
      </c>
      <c r="C213" s="43">
        <v>0</v>
      </c>
      <c r="D213" s="43">
        <v>0</v>
      </c>
      <c r="E213" s="43">
        <v>999282.39</v>
      </c>
      <c r="F213" s="43">
        <f t="shared" si="6"/>
        <v>128.20886771689624</v>
      </c>
      <c r="G213" s="43">
        <f t="shared" si="7"/>
        <v>0</v>
      </c>
    </row>
    <row r="214" spans="1:7" s="49" customFormat="1" x14ac:dyDescent="0.2">
      <c r="A214" s="42" t="s">
        <v>62</v>
      </c>
      <c r="B214" s="43">
        <v>31681.08</v>
      </c>
      <c r="C214" s="43">
        <v>0</v>
      </c>
      <c r="D214" s="43">
        <v>0</v>
      </c>
      <c r="E214" s="43">
        <v>34598.400000000001</v>
      </c>
      <c r="F214" s="43">
        <f t="shared" si="6"/>
        <v>109.20839819854626</v>
      </c>
      <c r="G214" s="43">
        <f t="shared" si="7"/>
        <v>0</v>
      </c>
    </row>
    <row r="215" spans="1:7" s="49" customFormat="1" x14ac:dyDescent="0.2">
      <c r="A215" s="42" t="s">
        <v>58</v>
      </c>
      <c r="B215" s="43">
        <v>128558.91</v>
      </c>
      <c r="C215" s="43">
        <v>0</v>
      </c>
      <c r="D215" s="43">
        <v>0</v>
      </c>
      <c r="E215" s="43">
        <v>164863</v>
      </c>
      <c r="F215" s="43">
        <f t="shared" si="6"/>
        <v>128.23926400744995</v>
      </c>
      <c r="G215" s="43">
        <f t="shared" si="7"/>
        <v>0</v>
      </c>
    </row>
    <row r="216" spans="1:7" s="49" customFormat="1" x14ac:dyDescent="0.2">
      <c r="A216" s="41" t="s">
        <v>7</v>
      </c>
      <c r="B216" s="39">
        <v>19752.82</v>
      </c>
      <c r="C216" s="39">
        <v>43132</v>
      </c>
      <c r="D216" s="39">
        <v>44100</v>
      </c>
      <c r="E216" s="39">
        <v>22237.95</v>
      </c>
      <c r="F216" s="39">
        <f t="shared" si="6"/>
        <v>112.58114031312998</v>
      </c>
      <c r="G216" s="39">
        <f t="shared" si="7"/>
        <v>50.426190476190477</v>
      </c>
    </row>
    <row r="217" spans="1:7" s="49" customFormat="1" ht="25.5" x14ac:dyDescent="0.2">
      <c r="A217" s="42" t="s">
        <v>75</v>
      </c>
      <c r="B217" s="43">
        <v>15720.82</v>
      </c>
      <c r="C217" s="43">
        <v>0</v>
      </c>
      <c r="D217" s="43">
        <v>0</v>
      </c>
      <c r="E217" s="43">
        <v>20879.95</v>
      </c>
      <c r="F217" s="43">
        <f t="shared" si="6"/>
        <v>132.81718129207002</v>
      </c>
      <c r="G217" s="43">
        <f t="shared" si="7"/>
        <v>0</v>
      </c>
    </row>
    <row r="218" spans="1:7" s="49" customFormat="1" x14ac:dyDescent="0.2">
      <c r="A218" s="42" t="s">
        <v>24</v>
      </c>
      <c r="B218" s="43">
        <v>4032</v>
      </c>
      <c r="C218" s="43">
        <v>0</v>
      </c>
      <c r="D218" s="43">
        <v>0</v>
      </c>
      <c r="E218" s="43">
        <v>388</v>
      </c>
      <c r="F218" s="43">
        <f t="shared" si="6"/>
        <v>9.6230158730158735</v>
      </c>
      <c r="G218" s="43">
        <f t="shared" si="7"/>
        <v>0</v>
      </c>
    </row>
    <row r="219" spans="1:7" s="49" customFormat="1" x14ac:dyDescent="0.2">
      <c r="A219" s="42" t="s">
        <v>27</v>
      </c>
      <c r="B219" s="43">
        <v>0</v>
      </c>
      <c r="C219" s="43">
        <v>0</v>
      </c>
      <c r="D219" s="43">
        <v>0</v>
      </c>
      <c r="E219" s="43">
        <v>970</v>
      </c>
      <c r="F219" s="43">
        <f t="shared" si="6"/>
        <v>0</v>
      </c>
      <c r="G219" s="43">
        <f t="shared" si="7"/>
        <v>0</v>
      </c>
    </row>
    <row r="220" spans="1:7" s="49" customFormat="1" x14ac:dyDescent="0.2">
      <c r="A220" s="41" t="s">
        <v>29</v>
      </c>
      <c r="B220" s="39">
        <v>0</v>
      </c>
      <c r="C220" s="39">
        <v>500</v>
      </c>
      <c r="D220" s="39">
        <v>500</v>
      </c>
      <c r="E220" s="39">
        <v>0</v>
      </c>
      <c r="F220" s="39">
        <f t="shared" si="6"/>
        <v>0</v>
      </c>
      <c r="G220" s="39">
        <f t="shared" si="7"/>
        <v>0</v>
      </c>
    </row>
  </sheetData>
  <mergeCells count="3">
    <mergeCell ref="A5:G5"/>
    <mergeCell ref="A1:G1"/>
    <mergeCell ref="A2:G2"/>
  </mergeCells>
  <pageMargins left="0.27559055118110237" right="0.27559055118110237" top="0.39370078740157483" bottom="0.39370078740157483" header="0.31496062992125984" footer="0.31496062992125984"/>
  <pageSetup paperSize="9" scale="8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7</vt:i4>
      </vt:variant>
      <vt:variant>
        <vt:lpstr>Imenovani rasponi</vt:lpstr>
      </vt:variant>
      <vt:variant>
        <vt:i4>8</vt:i4>
      </vt:variant>
    </vt:vector>
  </HeadingPairs>
  <TitlesOfParts>
    <vt:vector size="15" baseType="lpstr">
      <vt:lpstr>SAŽETAK</vt:lpstr>
      <vt:lpstr> Račun prihoda i rashoda</vt:lpstr>
      <vt:lpstr>Rashodi i prihodi prema izvoru</vt:lpstr>
      <vt:lpstr>RASHODI PREMA FUNK. KLASI</vt:lpstr>
      <vt:lpstr>Račun financiranja </vt:lpstr>
      <vt:lpstr>Račun fin prema izvorima f</vt:lpstr>
      <vt:lpstr>POSEBNI DIO</vt:lpstr>
      <vt:lpstr>' Račun prihoda i rashoda'!Ispis_naslova</vt:lpstr>
      <vt:lpstr>'POSEBNI DIO'!Ispis_naslova</vt:lpstr>
      <vt:lpstr>' Račun prihoda i rashoda'!Podrucje_ispisa</vt:lpstr>
      <vt:lpstr>'POSEBNI DIO'!Podrucje_ispisa</vt:lpstr>
      <vt:lpstr>'Račun financiranja '!Podrucje_ispisa</vt:lpstr>
      <vt:lpstr>'Rashodi i prihodi prema izvoru'!Podrucje_ispisa</vt:lpstr>
      <vt:lpstr>'RASHODI PREMA FUNK. KLASI'!Podrucje_ispisa</vt:lpstr>
      <vt:lpstr>SAŽETAK!Podrucje_ispisa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II. POSEBNI DIO KONSOLIDIRANOG PRORAČUNA</dc:title>
  <dc:creator>DDujmic</dc:creator>
  <cp:lastModifiedBy>Miranda Cetinjanin</cp:lastModifiedBy>
  <cp:lastPrinted>2025-07-09T06:44:01Z</cp:lastPrinted>
  <dcterms:created xsi:type="dcterms:W3CDTF">2025-07-09T06:30:02Z</dcterms:created>
  <dcterms:modified xsi:type="dcterms:W3CDTF">2025-07-10T06:08:41Z</dcterms:modified>
</cp:coreProperties>
</file>